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Segundo trimestre\Cuadros Excel Web (Valores)\"/>
    </mc:Choice>
  </mc:AlternateContent>
  <bookViews>
    <workbookView xWindow="0" yWindow="0" windowWidth="21600" windowHeight="9735" tabRatio="858"/>
  </bookViews>
  <sheets>
    <sheet name="Cuadro 7 CNPII" sheetId="45" r:id="rId1"/>
  </sheets>
  <definedNames>
    <definedName name="_xlnm.Print_Area" localSheetId="0">'Cuadro 7 CNPII'!$A$1:$I$243</definedName>
    <definedName name="_xlnm.Print_Titles" localSheetId="0">'Cuadro 7 CNPII'!$8:$15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6" i="45" l="1"/>
  <c r="F236" i="45" s="1"/>
  <c r="I236" i="45" s="1"/>
  <c r="E235" i="45"/>
  <c r="F235" i="45" s="1"/>
  <c r="I235" i="45" s="1"/>
  <c r="E234" i="45"/>
  <c r="F234" i="45" s="1"/>
  <c r="I234" i="45" s="1"/>
  <c r="E233" i="45"/>
  <c r="F233" i="45" s="1"/>
  <c r="I233" i="45" s="1"/>
  <c r="E232" i="45"/>
  <c r="E231" i="45" s="1"/>
  <c r="E230" i="45" s="1"/>
  <c r="E228" i="45" s="1"/>
  <c r="H231" i="45"/>
  <c r="G231" i="45"/>
  <c r="D231" i="45"/>
  <c r="C231" i="45"/>
  <c r="B231" i="45"/>
  <c r="B230" i="45" s="1"/>
  <c r="B228" i="45" s="1"/>
  <c r="H230" i="45"/>
  <c r="G230" i="45"/>
  <c r="G228" i="45" s="1"/>
  <c r="D230" i="45"/>
  <c r="C230" i="45"/>
  <c r="E229" i="45"/>
  <c r="F229" i="45" s="1"/>
  <c r="H228" i="45"/>
  <c r="D228" i="45"/>
  <c r="C228" i="45"/>
  <c r="E227" i="45"/>
  <c r="F227" i="45" s="1"/>
  <c r="I227" i="45" s="1"/>
  <c r="E226" i="45"/>
  <c r="E225" i="45" s="1"/>
  <c r="E224" i="45" s="1"/>
  <c r="E222" i="45" s="1"/>
  <c r="H225" i="45"/>
  <c r="H224" i="45" s="1"/>
  <c r="H222" i="45" s="1"/>
  <c r="G225" i="45"/>
  <c r="G224" i="45" s="1"/>
  <c r="G222" i="45" s="1"/>
  <c r="D225" i="45"/>
  <c r="C225" i="45"/>
  <c r="B225" i="45"/>
  <c r="D224" i="45"/>
  <c r="D222" i="45" s="1"/>
  <c r="C224" i="45"/>
  <c r="C222" i="45" s="1"/>
  <c r="B224" i="45"/>
  <c r="B222" i="45" s="1"/>
  <c r="I223" i="45"/>
  <c r="F223" i="45"/>
  <c r="E223" i="45"/>
  <c r="I221" i="45"/>
  <c r="I220" i="45" s="1"/>
  <c r="F221" i="45"/>
  <c r="F220" i="45" s="1"/>
  <c r="E221" i="45"/>
  <c r="H220" i="45"/>
  <c r="G220" i="45"/>
  <c r="E220" i="45"/>
  <c r="D220" i="45"/>
  <c r="C220" i="45"/>
  <c r="B220" i="45"/>
  <c r="F219" i="45"/>
  <c r="I219" i="45" s="1"/>
  <c r="I218" i="45" s="1"/>
  <c r="E219" i="45"/>
  <c r="E218" i="45" s="1"/>
  <c r="E217" i="45" s="1"/>
  <c r="H218" i="45"/>
  <c r="G218" i="45"/>
  <c r="D218" i="45"/>
  <c r="D217" i="45" s="1"/>
  <c r="D211" i="45" s="1"/>
  <c r="C218" i="45"/>
  <c r="C217" i="45" s="1"/>
  <c r="C211" i="45" s="1"/>
  <c r="B218" i="45"/>
  <c r="B217" i="45" s="1"/>
  <c r="B211" i="45" s="1"/>
  <c r="H217" i="45"/>
  <c r="G217" i="45"/>
  <c r="E215" i="45"/>
  <c r="E214" i="45" s="1"/>
  <c r="E212" i="45" s="1"/>
  <c r="H214" i="45"/>
  <c r="H212" i="45" s="1"/>
  <c r="G214" i="45"/>
  <c r="G212" i="45" s="1"/>
  <c r="D214" i="45"/>
  <c r="C214" i="45"/>
  <c r="B214" i="45"/>
  <c r="E213" i="45"/>
  <c r="F213" i="45" s="1"/>
  <c r="D212" i="45"/>
  <c r="C212" i="45"/>
  <c r="B212" i="45"/>
  <c r="E210" i="45"/>
  <c r="F210" i="45" s="1"/>
  <c r="I210" i="45" s="1"/>
  <c r="F209" i="45"/>
  <c r="I209" i="45" s="1"/>
  <c r="E209" i="45"/>
  <c r="E208" i="45"/>
  <c r="E207" i="45" s="1"/>
  <c r="H207" i="45"/>
  <c r="G207" i="45"/>
  <c r="G203" i="45" s="1"/>
  <c r="G200" i="45" s="1"/>
  <c r="D207" i="45"/>
  <c r="C207" i="45"/>
  <c r="B207" i="45"/>
  <c r="E206" i="45"/>
  <c r="F206" i="45" s="1"/>
  <c r="I206" i="45" s="1"/>
  <c r="E205" i="45"/>
  <c r="E204" i="45" s="1"/>
  <c r="E203" i="45" s="1"/>
  <c r="H204" i="45"/>
  <c r="H203" i="45" s="1"/>
  <c r="H200" i="45" s="1"/>
  <c r="G204" i="45"/>
  <c r="D204" i="45"/>
  <c r="C204" i="45"/>
  <c r="B204" i="45"/>
  <c r="D203" i="45"/>
  <c r="D200" i="45" s="1"/>
  <c r="C203" i="45"/>
  <c r="B203" i="45"/>
  <c r="E202" i="45"/>
  <c r="F202" i="45" s="1"/>
  <c r="I202" i="45" s="1"/>
  <c r="E201" i="45"/>
  <c r="E200" i="45" s="1"/>
  <c r="C200" i="45"/>
  <c r="B200" i="45"/>
  <c r="E199" i="45"/>
  <c r="F199" i="45" s="1"/>
  <c r="I199" i="45" s="1"/>
  <c r="E198" i="45"/>
  <c r="F198" i="45" s="1"/>
  <c r="I198" i="45" s="1"/>
  <c r="F197" i="45"/>
  <c r="E197" i="45"/>
  <c r="F196" i="45"/>
  <c r="I196" i="45" s="1"/>
  <c r="E196" i="45"/>
  <c r="H195" i="45"/>
  <c r="G195" i="45"/>
  <c r="D195" i="45"/>
  <c r="C195" i="45"/>
  <c r="C191" i="45" s="1"/>
  <c r="B195" i="45"/>
  <c r="E194" i="45"/>
  <c r="F194" i="45" s="1"/>
  <c r="I194" i="45" s="1"/>
  <c r="E193" i="45"/>
  <c r="F193" i="45" s="1"/>
  <c r="H192" i="45"/>
  <c r="H191" i="45" s="1"/>
  <c r="G192" i="45"/>
  <c r="G191" i="45" s="1"/>
  <c r="D192" i="45"/>
  <c r="D191" i="45" s="1"/>
  <c r="C192" i="45"/>
  <c r="B192" i="45"/>
  <c r="F190" i="45"/>
  <c r="I190" i="45" s="1"/>
  <c r="E190" i="45"/>
  <c r="F189" i="45"/>
  <c r="I189" i="45" s="1"/>
  <c r="I188" i="45" s="1"/>
  <c r="E189" i="45"/>
  <c r="H188" i="45"/>
  <c r="G188" i="45"/>
  <c r="E188" i="45"/>
  <c r="D188" i="45"/>
  <c r="C188" i="45"/>
  <c r="C184" i="45" s="1"/>
  <c r="B188" i="45"/>
  <c r="E187" i="45"/>
  <c r="F187" i="45" s="1"/>
  <c r="I187" i="45" s="1"/>
  <c r="E186" i="45"/>
  <c r="F186" i="45" s="1"/>
  <c r="H185" i="45"/>
  <c r="H184" i="45" s="1"/>
  <c r="G185" i="45"/>
  <c r="G184" i="45" s="1"/>
  <c r="D185" i="45"/>
  <c r="D184" i="45" s="1"/>
  <c r="D176" i="45" s="1"/>
  <c r="C185" i="45"/>
  <c r="B185" i="45"/>
  <c r="F183" i="45"/>
  <c r="I183" i="45" s="1"/>
  <c r="E183" i="45"/>
  <c r="F182" i="45"/>
  <c r="I182" i="45" s="1"/>
  <c r="E182" i="45"/>
  <c r="E181" i="45"/>
  <c r="F181" i="45" s="1"/>
  <c r="H180" i="45"/>
  <c r="G180" i="45"/>
  <c r="E180" i="45"/>
  <c r="D180" i="45"/>
  <c r="C180" i="45"/>
  <c r="B180" i="45"/>
  <c r="E179" i="45"/>
  <c r="F179" i="45" s="1"/>
  <c r="I179" i="45" s="1"/>
  <c r="F178" i="45"/>
  <c r="F177" i="45" s="1"/>
  <c r="E178" i="45"/>
  <c r="E177" i="45" s="1"/>
  <c r="H177" i="45"/>
  <c r="G177" i="45"/>
  <c r="D177" i="45"/>
  <c r="C177" i="45"/>
  <c r="B177" i="45"/>
  <c r="E175" i="45"/>
  <c r="F175" i="45" s="1"/>
  <c r="I175" i="45" s="1"/>
  <c r="E174" i="45"/>
  <c r="F174" i="45" s="1"/>
  <c r="I174" i="45" s="1"/>
  <c r="E173" i="45"/>
  <c r="F173" i="45" s="1"/>
  <c r="I173" i="45" s="1"/>
  <c r="F172" i="45"/>
  <c r="E172" i="45"/>
  <c r="E171" i="45" s="1"/>
  <c r="H171" i="45"/>
  <c r="G171" i="45"/>
  <c r="D171" i="45"/>
  <c r="C171" i="45"/>
  <c r="B171" i="45"/>
  <c r="B165" i="45" s="1"/>
  <c r="B163" i="45" s="1"/>
  <c r="E170" i="45"/>
  <c r="F170" i="45" s="1"/>
  <c r="I170" i="45" s="1"/>
  <c r="E169" i="45"/>
  <c r="F169" i="45" s="1"/>
  <c r="I169" i="45" s="1"/>
  <c r="F168" i="45"/>
  <c r="I168" i="45" s="1"/>
  <c r="E168" i="45"/>
  <c r="E167" i="45"/>
  <c r="E166" i="45" s="1"/>
  <c r="H166" i="45"/>
  <c r="H165" i="45" s="1"/>
  <c r="H163" i="45" s="1"/>
  <c r="G166" i="45"/>
  <c r="G165" i="45" s="1"/>
  <c r="G163" i="45" s="1"/>
  <c r="D166" i="45"/>
  <c r="C166" i="45"/>
  <c r="B166" i="45"/>
  <c r="D165" i="45"/>
  <c r="D163" i="45" s="1"/>
  <c r="C165" i="45"/>
  <c r="C163" i="45" s="1"/>
  <c r="F164" i="45"/>
  <c r="I164" i="45" s="1"/>
  <c r="E164" i="45"/>
  <c r="E161" i="45"/>
  <c r="F161" i="45" s="1"/>
  <c r="I161" i="45" s="1"/>
  <c r="E160" i="45"/>
  <c r="F160" i="45" s="1"/>
  <c r="I160" i="45" s="1"/>
  <c r="E159" i="45"/>
  <c r="F159" i="45" s="1"/>
  <c r="H158" i="45"/>
  <c r="G158" i="45"/>
  <c r="D158" i="45"/>
  <c r="D155" i="45" s="1"/>
  <c r="D139" i="45" s="1"/>
  <c r="D137" i="45" s="1"/>
  <c r="C158" i="45"/>
  <c r="C155" i="45" s="1"/>
  <c r="B158" i="45"/>
  <c r="B155" i="45" s="1"/>
  <c r="F157" i="45"/>
  <c r="I157" i="45" s="1"/>
  <c r="E157" i="45"/>
  <c r="E156" i="45"/>
  <c r="F156" i="45" s="1"/>
  <c r="H155" i="45"/>
  <c r="G155" i="45"/>
  <c r="E154" i="45"/>
  <c r="F154" i="45" s="1"/>
  <c r="I154" i="45" s="1"/>
  <c r="E153" i="45"/>
  <c r="F153" i="45" s="1"/>
  <c r="I153" i="45" s="1"/>
  <c r="E152" i="45"/>
  <c r="E151" i="45" s="1"/>
  <c r="H151" i="45"/>
  <c r="G151" i="45"/>
  <c r="G148" i="45" s="1"/>
  <c r="D151" i="45"/>
  <c r="C151" i="45"/>
  <c r="B151" i="45"/>
  <c r="E150" i="45"/>
  <c r="F150" i="45" s="1"/>
  <c r="I150" i="45" s="1"/>
  <c r="E149" i="45"/>
  <c r="F149" i="45" s="1"/>
  <c r="H148" i="45"/>
  <c r="D148" i="45"/>
  <c r="C148" i="45"/>
  <c r="B148" i="45"/>
  <c r="F146" i="45"/>
  <c r="I146" i="45" s="1"/>
  <c r="E146" i="45"/>
  <c r="F145" i="45"/>
  <c r="I145" i="45" s="1"/>
  <c r="E145" i="45"/>
  <c r="E144" i="45"/>
  <c r="F144" i="45" s="1"/>
  <c r="H143" i="45"/>
  <c r="G143" i="45"/>
  <c r="E143" i="45"/>
  <c r="D143" i="45"/>
  <c r="C143" i="45"/>
  <c r="C140" i="45" s="1"/>
  <c r="C139" i="45" s="1"/>
  <c r="C137" i="45" s="1"/>
  <c r="B143" i="45"/>
  <c r="B140" i="45" s="1"/>
  <c r="F142" i="45"/>
  <c r="I142" i="45" s="1"/>
  <c r="E142" i="45"/>
  <c r="E141" i="45"/>
  <c r="E140" i="45" s="1"/>
  <c r="H140" i="45"/>
  <c r="H139" i="45" s="1"/>
  <c r="H137" i="45" s="1"/>
  <c r="G140" i="45"/>
  <c r="G139" i="45" s="1"/>
  <c r="G137" i="45" s="1"/>
  <c r="D140" i="45"/>
  <c r="F138" i="45"/>
  <c r="I138" i="45" s="1"/>
  <c r="E138" i="45"/>
  <c r="E136" i="45"/>
  <c r="F136" i="45" s="1"/>
  <c r="I136" i="45" s="1"/>
  <c r="E135" i="45"/>
  <c r="F135" i="45" s="1"/>
  <c r="H134" i="45"/>
  <c r="G134" i="45"/>
  <c r="E134" i="45"/>
  <c r="D134" i="45"/>
  <c r="D130" i="45" s="1"/>
  <c r="D121" i="45" s="1"/>
  <c r="C134" i="45"/>
  <c r="B134" i="45"/>
  <c r="E133" i="45"/>
  <c r="F133" i="45" s="1"/>
  <c r="I133" i="45" s="1"/>
  <c r="E132" i="45"/>
  <c r="E131" i="45" s="1"/>
  <c r="E130" i="45" s="1"/>
  <c r="H131" i="45"/>
  <c r="H130" i="45" s="1"/>
  <c r="G131" i="45"/>
  <c r="G130" i="45" s="1"/>
  <c r="D131" i="45"/>
  <c r="C131" i="45"/>
  <c r="B131" i="45"/>
  <c r="C130" i="45"/>
  <c r="B130" i="45"/>
  <c r="E129" i="45"/>
  <c r="F129" i="45" s="1"/>
  <c r="I129" i="45" s="1"/>
  <c r="F128" i="45"/>
  <c r="I128" i="45" s="1"/>
  <c r="E128" i="45"/>
  <c r="E127" i="45"/>
  <c r="F127" i="45" s="1"/>
  <c r="I127" i="45" s="1"/>
  <c r="E126" i="45"/>
  <c r="E125" i="45" s="1"/>
  <c r="E124" i="45" s="1"/>
  <c r="E122" i="45" s="1"/>
  <c r="E121" i="45" s="1"/>
  <c r="H125" i="45"/>
  <c r="G125" i="45"/>
  <c r="D125" i="45"/>
  <c r="C125" i="45"/>
  <c r="B125" i="45"/>
  <c r="B124" i="45" s="1"/>
  <c r="B122" i="45" s="1"/>
  <c r="B121" i="45" s="1"/>
  <c r="H124" i="45"/>
  <c r="H122" i="45" s="1"/>
  <c r="G124" i="45"/>
  <c r="G122" i="45" s="1"/>
  <c r="D124" i="45"/>
  <c r="C124" i="45"/>
  <c r="C122" i="45" s="1"/>
  <c r="C121" i="45" s="1"/>
  <c r="E123" i="45"/>
  <c r="F123" i="45" s="1"/>
  <c r="D122" i="45"/>
  <c r="E119" i="45"/>
  <c r="F119" i="45" s="1"/>
  <c r="I119" i="45" s="1"/>
  <c r="F118" i="45"/>
  <c r="I118" i="45" s="1"/>
  <c r="E118" i="45"/>
  <c r="F117" i="45"/>
  <c r="I117" i="45" s="1"/>
  <c r="E117" i="45"/>
  <c r="E116" i="45"/>
  <c r="F116" i="45" s="1"/>
  <c r="I116" i="45" s="1"/>
  <c r="E115" i="45"/>
  <c r="E114" i="45" s="1"/>
  <c r="H114" i="45"/>
  <c r="H110" i="45" s="1"/>
  <c r="H106" i="45" s="1"/>
  <c r="G114" i="45"/>
  <c r="D114" i="45"/>
  <c r="C114" i="45"/>
  <c r="B114" i="45"/>
  <c r="F113" i="45"/>
  <c r="I113" i="45" s="1"/>
  <c r="E113" i="45"/>
  <c r="E112" i="45"/>
  <c r="F112" i="45" s="1"/>
  <c r="H111" i="45"/>
  <c r="G111" i="45"/>
  <c r="D111" i="45"/>
  <c r="C111" i="45"/>
  <c r="B111" i="45"/>
  <c r="B110" i="45" s="1"/>
  <c r="B106" i="45" s="1"/>
  <c r="G110" i="45"/>
  <c r="G106" i="45" s="1"/>
  <c r="D110" i="45"/>
  <c r="C110" i="45"/>
  <c r="F109" i="45"/>
  <c r="I109" i="45" s="1"/>
  <c r="E109" i="45"/>
  <c r="E108" i="45"/>
  <c r="F108" i="45" s="1"/>
  <c r="I108" i="45" s="1"/>
  <c r="F107" i="45"/>
  <c r="I107" i="45" s="1"/>
  <c r="E107" i="45"/>
  <c r="D106" i="45"/>
  <c r="C106" i="45"/>
  <c r="E105" i="45"/>
  <c r="F105" i="45" s="1"/>
  <c r="I105" i="45" s="1"/>
  <c r="E104" i="45"/>
  <c r="F104" i="45" s="1"/>
  <c r="I104" i="45" s="1"/>
  <c r="E103" i="45"/>
  <c r="F103" i="45" s="1"/>
  <c r="I103" i="45" s="1"/>
  <c r="F102" i="45"/>
  <c r="I102" i="45" s="1"/>
  <c r="E102" i="45"/>
  <c r="E101" i="45"/>
  <c r="E100" i="45" s="1"/>
  <c r="H100" i="45"/>
  <c r="G100" i="45"/>
  <c r="D100" i="45"/>
  <c r="D98" i="45" s="1"/>
  <c r="C100" i="45"/>
  <c r="B100" i="45"/>
  <c r="B98" i="45" s="1"/>
  <c r="E99" i="45"/>
  <c r="E98" i="45" s="1"/>
  <c r="H98" i="45"/>
  <c r="G98" i="45"/>
  <c r="C98" i="45"/>
  <c r="E97" i="45"/>
  <c r="F97" i="45" s="1"/>
  <c r="I97" i="45" s="1"/>
  <c r="F96" i="45"/>
  <c r="E96" i="45"/>
  <c r="E95" i="45" s="1"/>
  <c r="H95" i="45"/>
  <c r="G95" i="45"/>
  <c r="D95" i="45"/>
  <c r="C95" i="45"/>
  <c r="C93" i="45" s="1"/>
  <c r="B95" i="45"/>
  <c r="E94" i="45"/>
  <c r="E93" i="45" s="1"/>
  <c r="H93" i="45"/>
  <c r="G93" i="45"/>
  <c r="D93" i="45"/>
  <c r="B93" i="45"/>
  <c r="E92" i="45"/>
  <c r="F92" i="45" s="1"/>
  <c r="I92" i="45" s="1"/>
  <c r="E91" i="45"/>
  <c r="F91" i="45" s="1"/>
  <c r="H90" i="45"/>
  <c r="G90" i="45"/>
  <c r="D90" i="45"/>
  <c r="C90" i="45"/>
  <c r="B90" i="45"/>
  <c r="F89" i="45"/>
  <c r="I89" i="45" s="1"/>
  <c r="E89" i="45"/>
  <c r="F88" i="45"/>
  <c r="I88" i="45" s="1"/>
  <c r="E88" i="45"/>
  <c r="H87" i="45"/>
  <c r="G87" i="45"/>
  <c r="E87" i="45"/>
  <c r="D87" i="45"/>
  <c r="C87" i="45"/>
  <c r="C86" i="45" s="1"/>
  <c r="B87" i="45"/>
  <c r="H86" i="45"/>
  <c r="G86" i="45"/>
  <c r="E85" i="45"/>
  <c r="F85" i="45" s="1"/>
  <c r="I85" i="45" s="1"/>
  <c r="E84" i="45"/>
  <c r="F84" i="45" s="1"/>
  <c r="I84" i="45" s="1"/>
  <c r="E83" i="45"/>
  <c r="F83" i="45" s="1"/>
  <c r="H82" i="45"/>
  <c r="G82" i="45"/>
  <c r="G79" i="45" s="1"/>
  <c r="E82" i="45"/>
  <c r="D82" i="45"/>
  <c r="D79" i="45" s="1"/>
  <c r="C82" i="45"/>
  <c r="C79" i="45" s="1"/>
  <c r="B82" i="45"/>
  <c r="F81" i="45"/>
  <c r="I81" i="45" s="1"/>
  <c r="E81" i="45"/>
  <c r="E80" i="45"/>
  <c r="F80" i="45" s="1"/>
  <c r="H79" i="45"/>
  <c r="B79" i="45"/>
  <c r="E77" i="45"/>
  <c r="F77" i="45" s="1"/>
  <c r="I77" i="45" s="1"/>
  <c r="F76" i="45"/>
  <c r="I76" i="45" s="1"/>
  <c r="E76" i="45"/>
  <c r="E75" i="45"/>
  <c r="F75" i="45" s="1"/>
  <c r="H74" i="45"/>
  <c r="H72" i="45" s="1"/>
  <c r="H69" i="45" s="1"/>
  <c r="G74" i="45"/>
  <c r="G72" i="45" s="1"/>
  <c r="G69" i="45" s="1"/>
  <c r="D74" i="45"/>
  <c r="C74" i="45"/>
  <c r="B74" i="45"/>
  <c r="B72" i="45" s="1"/>
  <c r="B69" i="45" s="1"/>
  <c r="E73" i="45"/>
  <c r="D72" i="45"/>
  <c r="C72" i="45"/>
  <c r="E71" i="45"/>
  <c r="F71" i="45" s="1"/>
  <c r="I71" i="45" s="1"/>
  <c r="F70" i="45"/>
  <c r="I70" i="45" s="1"/>
  <c r="E70" i="45"/>
  <c r="D69" i="45"/>
  <c r="C69" i="45"/>
  <c r="E68" i="45"/>
  <c r="F68" i="45" s="1"/>
  <c r="I68" i="45" s="1"/>
  <c r="E67" i="45"/>
  <c r="F67" i="45" s="1"/>
  <c r="I67" i="45" s="1"/>
  <c r="E66" i="45"/>
  <c r="F66" i="45" s="1"/>
  <c r="I66" i="45" s="1"/>
  <c r="F65" i="45"/>
  <c r="F64" i="45" s="1"/>
  <c r="E65" i="45"/>
  <c r="E64" i="45" s="1"/>
  <c r="H64" i="45"/>
  <c r="G64" i="45"/>
  <c r="D64" i="45"/>
  <c r="C64" i="45"/>
  <c r="B64" i="45"/>
  <c r="E63" i="45"/>
  <c r="F63" i="45" s="1"/>
  <c r="I63" i="45" s="1"/>
  <c r="E62" i="45"/>
  <c r="F62" i="45" s="1"/>
  <c r="I62" i="45" s="1"/>
  <c r="E61" i="45"/>
  <c r="F61" i="45" s="1"/>
  <c r="I61" i="45" s="1"/>
  <c r="E60" i="45"/>
  <c r="F60" i="45" s="1"/>
  <c r="H59" i="45"/>
  <c r="H58" i="45" s="1"/>
  <c r="H57" i="45" s="1"/>
  <c r="G59" i="45"/>
  <c r="G58" i="45" s="1"/>
  <c r="G57" i="45" s="1"/>
  <c r="G56" i="45" s="1"/>
  <c r="D59" i="45"/>
  <c r="D58" i="45" s="1"/>
  <c r="D57" i="45" s="1"/>
  <c r="C59" i="45"/>
  <c r="C58" i="45" s="1"/>
  <c r="C57" i="45" s="1"/>
  <c r="B59" i="45"/>
  <c r="B58" i="45" s="1"/>
  <c r="B57" i="45" s="1"/>
  <c r="E55" i="45"/>
  <c r="F55" i="45" s="1"/>
  <c r="I55" i="45" s="1"/>
  <c r="E54" i="45"/>
  <c r="F54" i="45" s="1"/>
  <c r="I54" i="45" s="1"/>
  <c r="E53" i="45"/>
  <c r="E52" i="45" s="1"/>
  <c r="H52" i="45"/>
  <c r="H49" i="45" s="1"/>
  <c r="G52" i="45"/>
  <c r="D52" i="45"/>
  <c r="C52" i="45"/>
  <c r="B52" i="45"/>
  <c r="E51" i="45"/>
  <c r="F51" i="45" s="1"/>
  <c r="I51" i="45" s="1"/>
  <c r="E50" i="45"/>
  <c r="G49" i="45"/>
  <c r="D49" i="45"/>
  <c r="C49" i="45"/>
  <c r="B49" i="45"/>
  <c r="E48" i="45"/>
  <c r="F48" i="45" s="1"/>
  <c r="I48" i="45" s="1"/>
  <c r="E47" i="45"/>
  <c r="F47" i="45" s="1"/>
  <c r="I47" i="45" s="1"/>
  <c r="E46" i="45"/>
  <c r="F46" i="45" s="1"/>
  <c r="H45" i="45"/>
  <c r="H44" i="45" s="1"/>
  <c r="G45" i="45"/>
  <c r="G44" i="45" s="1"/>
  <c r="E45" i="45"/>
  <c r="E44" i="45" s="1"/>
  <c r="D45" i="45"/>
  <c r="D44" i="45" s="1"/>
  <c r="C45" i="45"/>
  <c r="C44" i="45" s="1"/>
  <c r="B45" i="45"/>
  <c r="B44" i="45" s="1"/>
  <c r="E43" i="45"/>
  <c r="E41" i="45" s="1"/>
  <c r="E35" i="45" s="1"/>
  <c r="E42" i="45"/>
  <c r="F42" i="45" s="1"/>
  <c r="H41" i="45"/>
  <c r="G41" i="45"/>
  <c r="D41" i="45"/>
  <c r="C41" i="45"/>
  <c r="B41" i="45"/>
  <c r="B35" i="45" s="1"/>
  <c r="E40" i="45"/>
  <c r="F40" i="45" s="1"/>
  <c r="I40" i="45" s="1"/>
  <c r="E39" i="45"/>
  <c r="F39" i="45" s="1"/>
  <c r="H38" i="45"/>
  <c r="G38" i="45"/>
  <c r="E38" i="45"/>
  <c r="D38" i="45"/>
  <c r="D35" i="45" s="1"/>
  <c r="C38" i="45"/>
  <c r="C35" i="45" s="1"/>
  <c r="C34" i="45" s="1"/>
  <c r="B38" i="45"/>
  <c r="E37" i="45"/>
  <c r="F37" i="45" s="1"/>
  <c r="I37" i="45" s="1"/>
  <c r="E36" i="45"/>
  <c r="F36" i="45" s="1"/>
  <c r="H35" i="45"/>
  <c r="G35" i="45"/>
  <c r="I33" i="45"/>
  <c r="F33" i="45"/>
  <c r="E33" i="45"/>
  <c r="F32" i="45"/>
  <c r="I32" i="45" s="1"/>
  <c r="I31" i="45" s="1"/>
  <c r="E32" i="45"/>
  <c r="H31" i="45"/>
  <c r="G31" i="45"/>
  <c r="G27" i="45" s="1"/>
  <c r="E31" i="45"/>
  <c r="D31" i="45"/>
  <c r="D27" i="45" s="1"/>
  <c r="C31" i="45"/>
  <c r="C27" i="45" s="1"/>
  <c r="C26" i="45" s="1"/>
  <c r="B31" i="45"/>
  <c r="E30" i="45"/>
  <c r="F30" i="45" s="1"/>
  <c r="I30" i="45" s="1"/>
  <c r="E29" i="45"/>
  <c r="F29" i="45" s="1"/>
  <c r="I29" i="45" s="1"/>
  <c r="E28" i="45"/>
  <c r="E27" i="45" s="1"/>
  <c r="H27" i="45"/>
  <c r="B27" i="45"/>
  <c r="F25" i="45"/>
  <c r="I25" i="45" s="1"/>
  <c r="E25" i="45"/>
  <c r="E24" i="45"/>
  <c r="F24" i="45" s="1"/>
  <c r="I24" i="45" s="1"/>
  <c r="E23" i="45"/>
  <c r="F23" i="45" s="1"/>
  <c r="I23" i="45" s="1"/>
  <c r="I22" i="45"/>
  <c r="F22" i="45"/>
  <c r="E22" i="45"/>
  <c r="F21" i="45"/>
  <c r="I21" i="45" s="1"/>
  <c r="E21" i="45"/>
  <c r="E20" i="45"/>
  <c r="E19" i="45" s="1"/>
  <c r="E18" i="45" s="1"/>
  <c r="E17" i="45" s="1"/>
  <c r="H19" i="45"/>
  <c r="H18" i="45" s="1"/>
  <c r="H17" i="45" s="1"/>
  <c r="G19" i="45"/>
  <c r="G18" i="45" s="1"/>
  <c r="G17" i="45" s="1"/>
  <c r="D19" i="45"/>
  <c r="C19" i="45"/>
  <c r="B19" i="45"/>
  <c r="D18" i="45"/>
  <c r="D17" i="45" s="1"/>
  <c r="C18" i="45"/>
  <c r="C17" i="45" s="1"/>
  <c r="B18" i="45"/>
  <c r="B17" i="45" s="1"/>
  <c r="B191" i="45" l="1"/>
  <c r="E192" i="45"/>
  <c r="E185" i="45"/>
  <c r="E184" i="45" s="1"/>
  <c r="B184" i="45"/>
  <c r="E165" i="45"/>
  <c r="E163" i="45" s="1"/>
  <c r="B139" i="45"/>
  <c r="B137" i="45" s="1"/>
  <c r="E158" i="45"/>
  <c r="E155" i="45" s="1"/>
  <c r="E79" i="45"/>
  <c r="B34" i="45"/>
  <c r="B26" i="45" s="1"/>
  <c r="I80" i="45"/>
  <c r="I135" i="45"/>
  <c r="I134" i="45" s="1"/>
  <c r="F134" i="45"/>
  <c r="I159" i="45"/>
  <c r="I158" i="45" s="1"/>
  <c r="F158" i="45"/>
  <c r="F155" i="45" s="1"/>
  <c r="I193" i="45"/>
  <c r="I192" i="45" s="1"/>
  <c r="F192" i="45"/>
  <c r="F191" i="45" s="1"/>
  <c r="H34" i="45"/>
  <c r="H26" i="45" s="1"/>
  <c r="H16" i="45" s="1"/>
  <c r="I46" i="45"/>
  <c r="I45" i="45" s="1"/>
  <c r="I44" i="45" s="1"/>
  <c r="F45" i="45"/>
  <c r="F44" i="45" s="1"/>
  <c r="H56" i="45"/>
  <c r="I149" i="45"/>
  <c r="F171" i="45"/>
  <c r="I60" i="45"/>
  <c r="I59" i="45" s="1"/>
  <c r="I58" i="45" s="1"/>
  <c r="I57" i="45" s="1"/>
  <c r="F59" i="45"/>
  <c r="F58" i="45" s="1"/>
  <c r="F57" i="45" s="1"/>
  <c r="I156" i="45"/>
  <c r="I155" i="45" s="1"/>
  <c r="I213" i="45"/>
  <c r="I36" i="45"/>
  <c r="B86" i="45"/>
  <c r="B56" i="45" s="1"/>
  <c r="B16" i="45" s="1"/>
  <c r="I144" i="45"/>
  <c r="I143" i="45" s="1"/>
  <c r="F143" i="45"/>
  <c r="I91" i="45"/>
  <c r="I90" i="45" s="1"/>
  <c r="F90" i="45"/>
  <c r="D34" i="45"/>
  <c r="D26" i="45" s="1"/>
  <c r="F95" i="45"/>
  <c r="I123" i="45"/>
  <c r="I186" i="45"/>
  <c r="I185" i="45" s="1"/>
  <c r="I184" i="45" s="1"/>
  <c r="F185" i="45"/>
  <c r="F184" i="45" s="1"/>
  <c r="I217" i="45"/>
  <c r="F74" i="45"/>
  <c r="I75" i="45"/>
  <c r="I74" i="45" s="1"/>
  <c r="E139" i="45"/>
  <c r="E137" i="45" s="1"/>
  <c r="I181" i="45"/>
  <c r="I180" i="45" s="1"/>
  <c r="F180" i="45"/>
  <c r="G211" i="45"/>
  <c r="D86" i="45"/>
  <c r="D56" i="45" s="1"/>
  <c r="E49" i="45"/>
  <c r="E34" i="45" s="1"/>
  <c r="E26" i="45" s="1"/>
  <c r="D162" i="45"/>
  <c r="D120" i="45" s="1"/>
  <c r="G176" i="45"/>
  <c r="G162" i="45" s="1"/>
  <c r="B176" i="45"/>
  <c r="B162" i="45" s="1"/>
  <c r="I195" i="45"/>
  <c r="H211" i="45"/>
  <c r="I229" i="45"/>
  <c r="G34" i="45"/>
  <c r="C176" i="45"/>
  <c r="C162" i="45" s="1"/>
  <c r="C120" i="45" s="1"/>
  <c r="E211" i="45"/>
  <c r="F111" i="45"/>
  <c r="I112" i="45"/>
  <c r="I111" i="45" s="1"/>
  <c r="G26" i="45"/>
  <c r="G16" i="45" s="1"/>
  <c r="I42" i="45"/>
  <c r="I83" i="45"/>
  <c r="I82" i="45" s="1"/>
  <c r="F82" i="45"/>
  <c r="F79" i="45" s="1"/>
  <c r="I87" i="45"/>
  <c r="G121" i="45"/>
  <c r="H176" i="45"/>
  <c r="H162" i="45" s="1"/>
  <c r="I39" i="45"/>
  <c r="I38" i="45" s="1"/>
  <c r="F38" i="45"/>
  <c r="C56" i="45"/>
  <c r="C16" i="45" s="1"/>
  <c r="H121" i="45"/>
  <c r="F195" i="45"/>
  <c r="F50" i="45"/>
  <c r="F101" i="45"/>
  <c r="I197" i="45"/>
  <c r="E59" i="45"/>
  <c r="E58" i="45" s="1"/>
  <c r="E57" i="45" s="1"/>
  <c r="F73" i="45"/>
  <c r="F99" i="45"/>
  <c r="F232" i="45"/>
  <c r="I96" i="45"/>
  <c r="I95" i="45" s="1"/>
  <c r="I172" i="45"/>
  <c r="I171" i="45" s="1"/>
  <c r="F28" i="45"/>
  <c r="F31" i="45"/>
  <c r="F53" i="45"/>
  <c r="F115" i="45"/>
  <c r="E195" i="45"/>
  <c r="E191" i="45" s="1"/>
  <c r="E176" i="45" s="1"/>
  <c r="F205" i="45"/>
  <c r="F141" i="45"/>
  <c r="F167" i="45"/>
  <c r="F188" i="45"/>
  <c r="F94" i="45"/>
  <c r="F87" i="45"/>
  <c r="F20" i="45"/>
  <c r="I65" i="45"/>
  <c r="I64" i="45" s="1"/>
  <c r="E90" i="45"/>
  <c r="E86" i="45" s="1"/>
  <c r="F132" i="45"/>
  <c r="E148" i="45"/>
  <c r="I178" i="45"/>
  <c r="I177" i="45" s="1"/>
  <c r="F201" i="45"/>
  <c r="F208" i="45"/>
  <c r="F215" i="45"/>
  <c r="F226" i="45"/>
  <c r="F126" i="45"/>
  <c r="F152" i="45"/>
  <c r="E74" i="45"/>
  <c r="E72" i="45" s="1"/>
  <c r="E69" i="45" s="1"/>
  <c r="E111" i="45"/>
  <c r="E110" i="45" s="1"/>
  <c r="E106" i="45" s="1"/>
  <c r="F218" i="45"/>
  <c r="F217" i="45" s="1"/>
  <c r="F43" i="45"/>
  <c r="I43" i="45" s="1"/>
  <c r="F176" i="45" l="1"/>
  <c r="E162" i="45"/>
  <c r="E120" i="45" s="1"/>
  <c r="B120" i="45"/>
  <c r="B237" i="45" s="1"/>
  <c r="H237" i="45"/>
  <c r="D16" i="45"/>
  <c r="D237" i="45" s="1"/>
  <c r="F166" i="45"/>
  <c r="F165" i="45" s="1"/>
  <c r="F163" i="45" s="1"/>
  <c r="I167" i="45"/>
  <c r="I166" i="45" s="1"/>
  <c r="I165" i="45" s="1"/>
  <c r="I163" i="45" s="1"/>
  <c r="I201" i="45"/>
  <c r="I200" i="45" s="1"/>
  <c r="F140" i="45"/>
  <c r="I141" i="45"/>
  <c r="I140" i="45" s="1"/>
  <c r="F72" i="45"/>
  <c r="F69" i="45" s="1"/>
  <c r="F56" i="45" s="1"/>
  <c r="I73" i="45"/>
  <c r="I72" i="45" s="1"/>
  <c r="I69" i="45" s="1"/>
  <c r="I56" i="45" s="1"/>
  <c r="F231" i="45"/>
  <c r="F230" i="45" s="1"/>
  <c r="F228" i="45" s="1"/>
  <c r="I232" i="45"/>
  <c r="I231" i="45" s="1"/>
  <c r="I230" i="45" s="1"/>
  <c r="I228" i="45" s="1"/>
  <c r="F204" i="45"/>
  <c r="F203" i="45" s="1"/>
  <c r="F200" i="45" s="1"/>
  <c r="I205" i="45"/>
  <c r="I204" i="45" s="1"/>
  <c r="I203" i="45" s="1"/>
  <c r="I35" i="45"/>
  <c r="F98" i="45"/>
  <c r="I99" i="45"/>
  <c r="I98" i="45" s="1"/>
  <c r="I215" i="45"/>
  <c r="I214" i="45" s="1"/>
  <c r="I212" i="45" s="1"/>
  <c r="F214" i="45"/>
  <c r="F212" i="45" s="1"/>
  <c r="F211" i="45" s="1"/>
  <c r="C237" i="45"/>
  <c r="F100" i="45"/>
  <c r="I101" i="45"/>
  <c r="I100" i="45" s="1"/>
  <c r="I20" i="45"/>
  <c r="I19" i="45" s="1"/>
  <c r="I18" i="45" s="1"/>
  <c r="I17" i="45" s="1"/>
  <c r="F19" i="45"/>
  <c r="F18" i="45" s="1"/>
  <c r="F17" i="45" s="1"/>
  <c r="I191" i="45"/>
  <c r="G120" i="45"/>
  <c r="G237" i="45" s="1"/>
  <c r="I132" i="45"/>
  <c r="I131" i="45" s="1"/>
  <c r="I130" i="45" s="1"/>
  <c r="F131" i="45"/>
  <c r="F130" i="45" s="1"/>
  <c r="F114" i="45"/>
  <c r="F110" i="45" s="1"/>
  <c r="F106" i="45" s="1"/>
  <c r="I115" i="45"/>
  <c r="I114" i="45" s="1"/>
  <c r="I110" i="45" s="1"/>
  <c r="I106" i="45" s="1"/>
  <c r="I50" i="45"/>
  <c r="F52" i="45"/>
  <c r="F49" i="45" s="1"/>
  <c r="I53" i="45"/>
  <c r="I52" i="45" s="1"/>
  <c r="F151" i="45"/>
  <c r="F148" i="45" s="1"/>
  <c r="I152" i="45"/>
  <c r="I151" i="45" s="1"/>
  <c r="I148" i="45" s="1"/>
  <c r="F86" i="45"/>
  <c r="F27" i="45"/>
  <c r="I28" i="45"/>
  <c r="I27" i="45" s="1"/>
  <c r="H120" i="45"/>
  <c r="I79" i="45"/>
  <c r="F207" i="45"/>
  <c r="I208" i="45"/>
  <c r="I207" i="45" s="1"/>
  <c r="E56" i="45"/>
  <c r="E16" i="45" s="1"/>
  <c r="F93" i="45"/>
  <c r="I94" i="45"/>
  <c r="I93" i="45" s="1"/>
  <c r="I86" i="45" s="1"/>
  <c r="I176" i="45"/>
  <c r="F125" i="45"/>
  <c r="F124" i="45" s="1"/>
  <c r="F122" i="45" s="1"/>
  <c r="I126" i="45"/>
  <c r="I125" i="45" s="1"/>
  <c r="I124" i="45" s="1"/>
  <c r="I122" i="45" s="1"/>
  <c r="I121" i="45" s="1"/>
  <c r="F41" i="45"/>
  <c r="F35" i="45" s="1"/>
  <c r="F225" i="45"/>
  <c r="F224" i="45" s="1"/>
  <c r="F222" i="45" s="1"/>
  <c r="I226" i="45"/>
  <c r="I225" i="45" s="1"/>
  <c r="I224" i="45" s="1"/>
  <c r="I222" i="45" s="1"/>
  <c r="I41" i="45"/>
  <c r="E237" i="45" l="1"/>
  <c r="I211" i="45"/>
  <c r="I162" i="45" s="1"/>
  <c r="F139" i="45"/>
  <c r="F137" i="45" s="1"/>
  <c r="F162" i="45"/>
  <c r="F34" i="45"/>
  <c r="F26" i="45" s="1"/>
  <c r="F16" i="45" s="1"/>
  <c r="I139" i="45"/>
  <c r="I137" i="45" s="1"/>
  <c r="I49" i="45"/>
  <c r="I34" i="45" s="1"/>
  <c r="I26" i="45" s="1"/>
  <c r="I16" i="45" s="1"/>
  <c r="F121" i="45"/>
  <c r="I120" i="45" l="1"/>
  <c r="I237" i="45"/>
  <c r="F120" i="45"/>
  <c r="F237" i="45" s="1"/>
</calcChain>
</file>

<file path=xl/sharedStrings.xml><?xml version="1.0" encoding="utf-8"?>
<sst xmlns="http://schemas.openxmlformats.org/spreadsheetml/2006/main" count="248" uniqueCount="169">
  <si>
    <t>Cuadro 7. COMPONENTES NORMALIZADOS DE LA POSICIÓN DE INVERSIÓN INTERNACIONAL</t>
  </si>
  <si>
    <t>Partida</t>
  </si>
  <si>
    <t>Primer trimestre</t>
  </si>
  <si>
    <t>Transac- ciones</t>
  </si>
  <si>
    <t>(E) Cifras estimadas.</t>
  </si>
  <si>
    <t>República de Panamá</t>
  </si>
  <si>
    <t>CONTRALORÍA GENERAL DE LA REPÚBLICA</t>
  </si>
  <si>
    <t>Instituto Nacional de Estadística y Censo</t>
  </si>
  <si>
    <t>Componentes normalizados de la Posición</t>
  </si>
  <si>
    <t>I.  Activos</t>
  </si>
  <si>
    <t xml:space="preserve">  1.  Inversión directa en el extranjero</t>
  </si>
  <si>
    <t xml:space="preserve">       1.1.1  Acciones y utilidades reinvertidas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</si>
  <si>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</si>
  <si>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</si>
  <si>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</si>
  <si>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</si>
  <si>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</si>
  <si>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</si>
  <si>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</si>
  <si>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</si>
  <si>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</si>
  <si>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</si>
  <si>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</si>
  <si>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</si>
  <si>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</si>
  <si>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</si>
  <si>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</si>
  <si>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</si>
  <si>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</si>
  <si>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</si>
  <si>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</si>
  <si>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</si>
  <si>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</si>
  <si>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</si>
  <si>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</si>
  <si>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</si>
  <si>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</si>
  <si>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</si>
  <si>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</si>
  <si>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</si>
  <si>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</si>
  <si>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</si>
  <si>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</si>
  <si>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</si>
  <si>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</si>
  <si>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</si>
  <si>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</si>
  <si>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</si>
  <si>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</si>
  <si>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</si>
  <si>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</si>
  <si>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</si>
  <si>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</si>
  <si>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</si>
  <si>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</si>
  <si>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</si>
  <si>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3.1.3.2  Gobierno general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</si>
  <si>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</si>
  <si>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</si>
  <si>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</si>
  <si>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</si>
  <si>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</si>
  <si>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</si>
  <si>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 general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</si>
  <si>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</si>
  <si>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</si>
  <si>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</si>
  <si>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</si>
  <si>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</si>
  <si>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</si>
  <si>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</si>
  <si>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</si>
  <si>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</si>
  <si>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</si>
  <si>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</si>
  <si>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</si>
  <si>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</si>
  <si>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</si>
  <si>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</si>
  <si>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</si>
  <si>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</si>
  <si>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</si>
  <si>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</si>
  <si>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</si>
  <si>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</si>
  <si>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</si>
  <si>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</si>
  <si>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</si>
  <si>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</si>
  <si>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</si>
  <si>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</si>
  <si>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</si>
  <si>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</si>
  <si>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</si>
  <si>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</si>
  <si>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</si>
  <si>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</si>
  <si>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</si>
  <si>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</si>
  <si>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</si>
  <si>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</si>
  <si>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</si>
  <si>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</si>
  <si>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</si>
  <si>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3.  Otra inversión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</si>
  <si>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</si>
  <si>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</si>
  <si>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</si>
  <si>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</si>
  <si>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</si>
  <si>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</si>
  <si>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</si>
  <si>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</si>
  <si>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                                    Empresas de inversión de cartera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</si>
  <si>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</si>
  <si>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</si>
  <si>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</si>
  <si>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</si>
  <si>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</si>
  <si>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</si>
  <si>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</si>
  <si>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</si>
  <si>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</si>
  <si>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</si>
  <si>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</si>
  <si>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</si>
  <si>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</si>
  <si>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</si>
  <si>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</si>
  <si>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</si>
  <si>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</si>
  <si>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</si>
  <si>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</si>
  <si>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</si>
  <si>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</si>
  <si>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</si>
  <si>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</si>
  <si>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</si>
  <si>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</si>
  <si>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</si>
  <si>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</si>
  <si>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</si>
  <si>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</si>
  <si>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</si>
  <si>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</si>
  <si>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</si>
  <si>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</si>
  <si>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</si>
  <si>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</si>
  <si>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</si>
  <si>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</si>
  <si>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 xml:space="preserve">       3.1.4  Otros activos</t>
  </si>
  <si>
    <t>I.  Activos (Continuación):</t>
  </si>
  <si>
    <t>II. Pasivos (Continuación):</t>
  </si>
  <si>
    <t>Otras va-</t>
  </si>
  <si>
    <t>riaciones</t>
  </si>
  <si>
    <t>Posición al final</t>
  </si>
  <si>
    <t>Posición al inicio</t>
  </si>
  <si>
    <t>(P) Cifras preliminares.</t>
  </si>
  <si>
    <t>NOTA: La diferencia que se observa entre el total y los parciales se debe al redondeo.</t>
  </si>
  <si>
    <t xml:space="preserve">                                     Uso del crédito y préstamos del FMI</t>
  </si>
  <si>
    <t xml:space="preserve">                                          Asignaciones DEG</t>
  </si>
  <si>
    <t>(En millones de balboas)</t>
  </si>
  <si>
    <t>0.0 Cuando la cantidad es menor a la unidad o fracción decimal adoptada, para la expresión del dato.</t>
  </si>
  <si>
    <t>Segundo trimestre</t>
  </si>
  <si>
    <t>de Inversión Internacional</t>
  </si>
  <si>
    <t>III. Posición de Inversión Internacional neta  (I-II)</t>
  </si>
  <si>
    <t>2023 (E)</t>
  </si>
  <si>
    <t>EN LA REPÚBLICA, SEGÚN PARTIDA: PRIMER SEMESTRE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</si>
</sst>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164" fontId="2" fillId="0" borderId="12" xfId="0" applyNumberFormat="1" applyFont="1" applyFill="1" applyBorder="1" applyProtection="1"/>
    <xf numFmtId="164" fontId="2" fillId="0" borderId="12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Alignment="1" applyProtection="1">
      <alignment horizontal="right"/>
    </xf>
    <xf numFmtId="0" fontId="2" fillId="0" borderId="0" xfId="0" applyNumberFormat="1" applyFont="1" applyFill="1"/>
    <xf numFmtId="0" fontId="1" fillId="0" borderId="0" xfId="0" applyNumberFormat="1" applyFont="1" applyFill="1"/>
    <xf numFmtId="0" fontId="2" fillId="0" borderId="0" xfId="0" applyNumberFormat="1" applyFont="1" applyFill="1" applyProtection="1"/>
    <xf numFmtId="0" fontId="2" fillId="0" borderId="10" xfId="0" applyNumberFormat="1" applyFont="1" applyFill="1" applyBorder="1" applyProtection="1"/>
    <xf numFmtId="0" fontId="2" fillId="0" borderId="14" xfId="0" applyNumberFormat="1" applyFont="1" applyFill="1" applyBorder="1" applyProtection="1"/>
    <xf numFmtId="0" fontId="2" fillId="0" borderId="0" xfId="0" applyNumberFormat="1" applyFont="1" applyFill="1" applyAlignment="1"/>
    <xf numFmtId="0" fontId="2" fillId="0" borderId="0" xfId="0" applyNumberFormat="1" applyFont="1" applyFill="1" applyAlignment="1" applyProtection="1"/>
    <xf numFmtId="0" fontId="1" fillId="2" borderId="10" xfId="0" applyNumberFormat="1" applyFont="1" applyFill="1" applyBorder="1" applyAlignment="1" applyProtection="1">
      <alignment vertical="center"/>
    </xf>
    <xf numFmtId="0" fontId="1" fillId="2" borderId="14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Protection="1"/>
    <xf numFmtId="0" fontId="2" fillId="0" borderId="6" xfId="0" applyNumberFormat="1" applyFont="1" applyFill="1" applyBorder="1" applyProtection="1"/>
    <xf numFmtId="0" fontId="2" fillId="0" borderId="1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protection locked="0"/>
    </xf>
    <xf numFmtId="0" fontId="2" fillId="0" borderId="4" xfId="0" quotePrefix="1" applyNumberFormat="1" applyFont="1" applyFill="1" applyBorder="1" applyAlignment="1" applyProtection="1"/>
    <xf numFmtId="0" fontId="2" fillId="0" borderId="4" xfId="0" quotePrefix="1" applyNumberFormat="1" applyFont="1" applyFill="1" applyBorder="1" applyAlignment="1" applyProtection="1">
      <protection locked="0"/>
    </xf>
    <xf numFmtId="0" fontId="2" fillId="0" borderId="4" xfId="0" applyNumberFormat="1" applyFont="1" applyFill="1" applyBorder="1" applyAlignment="1" applyProtection="1">
      <alignment horizontal="left"/>
      <protection locked="0"/>
    </xf>
    <xf numFmtId="0" fontId="2" fillId="0" borderId="13" xfId="0" applyNumberFormat="1" applyFont="1" applyFill="1" applyBorder="1" applyAlignment="1" applyProtection="1"/>
    <xf numFmtId="0" fontId="2" fillId="3" borderId="0" xfId="0" applyNumberFormat="1" applyFont="1" applyFill="1"/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>
      <alignment horizontal="center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64" fontId="1" fillId="0" borderId="12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2" fillId="0" borderId="5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EF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4"/>
  <sheetViews>
    <sheetView showGridLines="0" tabSelected="1" zoomScaleNormal="100" zoomScaleSheetLayoutView="100" workbookViewId="0">
      <pane xSplit="1" ySplit="14" topLeftCell="B15" activePane="bottomRight" state="frozen"/>
      <selection pane="topRight" activeCell="C1" sqref="C1"/>
      <selection pane="bottomLeft" activeCell="A15" sqref="A15"/>
      <selection pane="bottomRight" sqref="A1:I1"/>
    </sheetView>
  </sheetViews>
  <sheetFormatPr baseColWidth="10" defaultRowHeight="12.75" customHeight="1" x14ac:dyDescent="0.2"/>
  <cols>
    <col min="1" max="1" width="59.7109375" style="8" customWidth="1"/>
    <col min="2" max="2" width="9" style="8" customWidth="1"/>
    <col min="3" max="3" width="8.7109375" style="8" customWidth="1"/>
    <col min="4" max="6" width="9" style="8" customWidth="1"/>
    <col min="7" max="7" width="8.7109375" style="8" customWidth="1"/>
    <col min="8" max="9" width="9" style="8" customWidth="1"/>
    <col min="10" max="16384" width="11.42578125" style="8"/>
  </cols>
  <sheetData>
    <row r="1" spans="1:9" ht="12.75" customHeight="1" x14ac:dyDescent="0.2">
      <c r="A1" s="46" t="s">
        <v>5</v>
      </c>
      <c r="B1" s="46"/>
      <c r="C1" s="46"/>
      <c r="D1" s="46"/>
      <c r="E1" s="46"/>
      <c r="F1" s="46"/>
      <c r="G1" s="46"/>
      <c r="H1" s="46"/>
      <c r="I1" s="46"/>
    </row>
    <row r="2" spans="1:9" ht="12.75" customHeight="1" x14ac:dyDescent="0.2">
      <c r="A2" s="47" t="s">
        <v>6</v>
      </c>
      <c r="B2" s="47"/>
      <c r="C2" s="47"/>
      <c r="D2" s="47"/>
      <c r="E2" s="47"/>
      <c r="F2" s="47"/>
      <c r="G2" s="47"/>
      <c r="H2" s="47"/>
      <c r="I2" s="47"/>
    </row>
    <row r="3" spans="1:9" ht="12.75" customHeight="1" x14ac:dyDescent="0.2">
      <c r="A3" s="46" t="s">
        <v>7</v>
      </c>
      <c r="B3" s="46"/>
      <c r="C3" s="46"/>
      <c r="D3" s="46"/>
      <c r="E3" s="46"/>
      <c r="F3" s="46"/>
      <c r="G3" s="46"/>
      <c r="H3" s="46"/>
      <c r="I3" s="46"/>
    </row>
    <row r="4" spans="1:9" ht="6" customHeight="1" x14ac:dyDescent="0.2">
      <c r="A4" s="14"/>
      <c r="B4" s="14"/>
      <c r="C4" s="14"/>
      <c r="D4" s="14"/>
      <c r="E4" s="14"/>
      <c r="F4" s="14"/>
      <c r="G4" s="14"/>
      <c r="H4" s="14"/>
      <c r="I4" s="14"/>
    </row>
    <row r="5" spans="1:9" s="9" customFormat="1" ht="12.75" customHeight="1" x14ac:dyDescent="0.2">
      <c r="A5" s="29" t="s">
        <v>0</v>
      </c>
      <c r="B5" s="29"/>
      <c r="C5" s="29"/>
      <c r="D5" s="29"/>
      <c r="E5" s="29"/>
      <c r="F5" s="29"/>
      <c r="G5" s="29"/>
      <c r="H5" s="29"/>
      <c r="I5" s="29"/>
    </row>
    <row r="6" spans="1:9" s="9" customFormat="1" ht="12.75" customHeight="1" x14ac:dyDescent="0.2">
      <c r="A6" s="29" t="s">
        <v>168</v>
      </c>
      <c r="B6" s="29"/>
      <c r="C6" s="29"/>
      <c r="D6" s="29"/>
      <c r="E6" s="29"/>
      <c r="F6" s="29"/>
      <c r="G6" s="29"/>
      <c r="H6" s="29"/>
      <c r="I6" s="29"/>
    </row>
    <row r="7" spans="1:9" ht="6" customHeight="1" x14ac:dyDescent="0.2">
      <c r="A7" s="10"/>
      <c r="B7" s="10"/>
      <c r="C7" s="10"/>
      <c r="D7" s="10"/>
      <c r="E7" s="10"/>
      <c r="F7" s="10"/>
      <c r="G7" s="10"/>
      <c r="H7" s="10"/>
      <c r="I7" s="10"/>
    </row>
    <row r="8" spans="1:9" ht="14.1" customHeight="1" x14ac:dyDescent="0.2">
      <c r="A8" s="1"/>
      <c r="B8" s="27" t="s">
        <v>8</v>
      </c>
      <c r="C8" s="28"/>
      <c r="D8" s="28"/>
      <c r="E8" s="28"/>
      <c r="F8" s="28"/>
      <c r="G8" s="28"/>
      <c r="H8" s="28"/>
      <c r="I8" s="28"/>
    </row>
    <row r="9" spans="1:9" ht="14.1" customHeight="1" x14ac:dyDescent="0.2">
      <c r="A9" s="2"/>
      <c r="B9" s="32" t="s">
        <v>165</v>
      </c>
      <c r="C9" s="33"/>
      <c r="D9" s="33"/>
      <c r="E9" s="33"/>
      <c r="F9" s="33"/>
      <c r="G9" s="33"/>
      <c r="H9" s="33"/>
      <c r="I9" s="33"/>
    </row>
    <row r="10" spans="1:9" ht="14.1" customHeight="1" x14ac:dyDescent="0.2">
      <c r="A10" s="2"/>
      <c r="B10" s="34" t="s">
        <v>162</v>
      </c>
      <c r="C10" s="35"/>
      <c r="D10" s="35"/>
      <c r="E10" s="35"/>
      <c r="F10" s="35"/>
      <c r="G10" s="35"/>
      <c r="H10" s="35"/>
      <c r="I10" s="35"/>
    </row>
    <row r="11" spans="1:9" ht="14.1" customHeight="1" x14ac:dyDescent="0.2">
      <c r="A11" s="3" t="s">
        <v>1</v>
      </c>
      <c r="B11" s="36" t="s">
        <v>167</v>
      </c>
      <c r="C11" s="37"/>
      <c r="D11" s="37"/>
      <c r="E11" s="37"/>
      <c r="F11" s="37"/>
      <c r="G11" s="37"/>
      <c r="H11" s="37"/>
      <c r="I11" s="37"/>
    </row>
    <row r="12" spans="1:9" ht="14.1" customHeight="1" x14ac:dyDescent="0.2">
      <c r="A12" s="2"/>
      <c r="B12" s="38" t="s">
        <v>157</v>
      </c>
      <c r="C12" s="41" t="s">
        <v>2</v>
      </c>
      <c r="D12" s="42"/>
      <c r="E12" s="38" t="s">
        <v>156</v>
      </c>
      <c r="F12" s="38" t="s">
        <v>157</v>
      </c>
      <c r="G12" s="41" t="s">
        <v>164</v>
      </c>
      <c r="H12" s="42"/>
      <c r="I12" s="43" t="s">
        <v>156</v>
      </c>
    </row>
    <row r="13" spans="1:9" ht="14.1" customHeight="1" x14ac:dyDescent="0.2">
      <c r="A13" s="2"/>
      <c r="B13" s="39"/>
      <c r="C13" s="30" t="s">
        <v>3</v>
      </c>
      <c r="D13" s="15" t="s">
        <v>154</v>
      </c>
      <c r="E13" s="39"/>
      <c r="F13" s="39"/>
      <c r="G13" s="30" t="s">
        <v>3</v>
      </c>
      <c r="H13" s="15" t="s">
        <v>154</v>
      </c>
      <c r="I13" s="44"/>
    </row>
    <row r="14" spans="1:9" ht="14.1" customHeight="1" x14ac:dyDescent="0.2">
      <c r="A14" s="4"/>
      <c r="B14" s="40"/>
      <c r="C14" s="31"/>
      <c r="D14" s="16" t="s">
        <v>155</v>
      </c>
      <c r="E14" s="40"/>
      <c r="F14" s="40"/>
      <c r="G14" s="31"/>
      <c r="H14" s="16" t="s">
        <v>155</v>
      </c>
      <c r="I14" s="45"/>
    </row>
    <row r="15" spans="1:9" ht="6" customHeight="1" x14ac:dyDescent="0.2">
      <c r="A15" s="19"/>
      <c r="B15" s="11"/>
      <c r="C15" s="11"/>
      <c r="D15" s="11"/>
      <c r="E15" s="11"/>
      <c r="F15" s="11"/>
      <c r="G15" s="11"/>
      <c r="H15" s="11"/>
      <c r="I15" s="17"/>
    </row>
    <row r="16" spans="1:9" ht="15" customHeight="1" x14ac:dyDescent="0.2">
      <c r="A16" s="20" t="s">
        <v>9</v>
      </c>
      <c r="B16" s="48">
        <f t="shared" ref="B16:I16" si="0">SUM(B17+B26+B56+B106)</f>
        <v>95729.564387370017</v>
      </c>
      <c r="C16" s="48">
        <f t="shared" si="0"/>
        <v>3664.2323000599999</v>
      </c>
      <c r="D16" s="48">
        <f t="shared" si="0"/>
        <v>60.623901920000002</v>
      </c>
      <c r="E16" s="48">
        <f t="shared" si="0"/>
        <v>99454.420589350018</v>
      </c>
      <c r="F16" s="48">
        <f t="shared" si="0"/>
        <v>99454.420589350018</v>
      </c>
      <c r="G16" s="48">
        <f t="shared" si="0"/>
        <v>465.19548633999955</v>
      </c>
      <c r="H16" s="48">
        <f t="shared" si="0"/>
        <v>4.8504186199999992</v>
      </c>
      <c r="I16" s="49">
        <f t="shared" si="0"/>
        <v>99924.466494310007</v>
      </c>
    </row>
    <row r="17" spans="1:9" ht="14.45" customHeight="1" x14ac:dyDescent="0.2">
      <c r="A17" s="20" t="s">
        <v>10</v>
      </c>
      <c r="B17" s="48">
        <f>SUM(B18+B25)</f>
        <v>6277.2191009999979</v>
      </c>
      <c r="C17" s="48">
        <f t="shared" ref="C17:I17" si="1">SUM(C18+C25)</f>
        <v>-78.367307909999994</v>
      </c>
      <c r="D17" s="48">
        <f t="shared" si="1"/>
        <v>0</v>
      </c>
      <c r="E17" s="48">
        <f t="shared" si="1"/>
        <v>6198.851793089998</v>
      </c>
      <c r="F17" s="48">
        <f>SUM(F18+F25)</f>
        <v>6198.851793089998</v>
      </c>
      <c r="G17" s="48">
        <f t="shared" ref="G17:H17" si="2">SUM(G18+G25)</f>
        <v>56.367597559999993</v>
      </c>
      <c r="H17" s="48">
        <f t="shared" si="2"/>
        <v>0</v>
      </c>
      <c r="I17" s="49">
        <f t="shared" si="1"/>
        <v>6255.2193906499979</v>
      </c>
    </row>
    <row r="18" spans="1:9" ht="14.1" customHeight="1" x14ac:dyDescent="0.2">
      <c r="A18" s="20" t="s">
        <v>11</v>
      </c>
      <c r="B18" s="48">
        <f>SUM(B19)</f>
        <v>6277.2191009999979</v>
      </c>
      <c r="C18" s="48">
        <f t="shared" ref="C18:I18" si="3">SUM(C19)</f>
        <v>-78.367307909999994</v>
      </c>
      <c r="D18" s="48">
        <f t="shared" si="3"/>
        <v>0</v>
      </c>
      <c r="E18" s="48">
        <f t="shared" si="3"/>
        <v>6198.851793089998</v>
      </c>
      <c r="F18" s="48">
        <f>SUM(F19)</f>
        <v>6198.851793089998</v>
      </c>
      <c r="G18" s="48">
        <f t="shared" ref="G18:H18" si="4">SUM(G19)</f>
        <v>56.367597559999993</v>
      </c>
      <c r="H18" s="48">
        <f t="shared" si="4"/>
        <v>0</v>
      </c>
      <c r="I18" s="49">
        <f t="shared" si="3"/>
        <v>6255.2193906499979</v>
      </c>
    </row>
    <row r="19" spans="1:9" ht="12.75" customHeight="1" x14ac:dyDescent="0.2">
      <c r="A19" s="21" t="s">
        <v>12</v>
      </c>
      <c r="B19" s="5">
        <f>SUM(B20+B21+B22+B23)</f>
        <v>6277.2191009999979</v>
      </c>
      <c r="C19" s="5">
        <f t="shared" ref="C19:I19" si="5">SUM(C20+C21+C22+C23)</f>
        <v>-78.367307909999994</v>
      </c>
      <c r="D19" s="5">
        <f t="shared" si="5"/>
        <v>0</v>
      </c>
      <c r="E19" s="5">
        <f t="shared" si="5"/>
        <v>6198.851793089998</v>
      </c>
      <c r="F19" s="5">
        <f>SUM(F20+F21+F22+F23)</f>
        <v>6198.851793089998</v>
      </c>
      <c r="G19" s="5">
        <f t="shared" ref="G19:H19" si="6">SUM(G20+G21+G22+G23)</f>
        <v>56.367597559999993</v>
      </c>
      <c r="H19" s="5">
        <f t="shared" si="6"/>
        <v>0</v>
      </c>
      <c r="I19" s="50">
        <f t="shared" si="5"/>
        <v>6255.2193906499979</v>
      </c>
    </row>
    <row r="20" spans="1:9" ht="12.75" customHeight="1" x14ac:dyDescent="0.2">
      <c r="A20" s="21" t="s">
        <v>13</v>
      </c>
      <c r="B20" s="5">
        <v>3530.4670832299985</v>
      </c>
      <c r="C20" s="5">
        <v>143.71604334</v>
      </c>
      <c r="D20" s="5">
        <v>0</v>
      </c>
      <c r="E20" s="5">
        <f t="shared" ref="E20:E25" si="7">SUM(B20+C20+D20)</f>
        <v>3674.1831265699984</v>
      </c>
      <c r="F20" s="5">
        <f>SUM(E20)</f>
        <v>3674.1831265699984</v>
      </c>
      <c r="G20" s="5">
        <v>90.563911739999995</v>
      </c>
      <c r="H20" s="5">
        <v>0</v>
      </c>
      <c r="I20" s="50">
        <f t="shared" ref="I20:I25" si="8">SUM(F20+G20+H20)</f>
        <v>3764.7470383099985</v>
      </c>
    </row>
    <row r="21" spans="1:9" ht="12.75" customHeight="1" x14ac:dyDescent="0.2">
      <c r="A21" s="20" t="s">
        <v>14</v>
      </c>
      <c r="B21" s="5">
        <v>1750.9357649299998</v>
      </c>
      <c r="C21" s="5">
        <v>9.7182445099999999</v>
      </c>
      <c r="D21" s="5">
        <v>0</v>
      </c>
      <c r="E21" s="5">
        <f t="shared" si="7"/>
        <v>1760.6540094399998</v>
      </c>
      <c r="F21" s="5">
        <f t="shared" ref="F21:F25" si="9">SUM(E21)</f>
        <v>1760.6540094399998</v>
      </c>
      <c r="G21" s="5">
        <v>-38.196819179999999</v>
      </c>
      <c r="H21" s="5">
        <v>0</v>
      </c>
      <c r="I21" s="50">
        <f t="shared" si="8"/>
        <v>1722.4571902599998</v>
      </c>
    </row>
    <row r="22" spans="1:9" ht="12.75" customHeight="1" x14ac:dyDescent="0.2">
      <c r="A22" s="21" t="s">
        <v>15</v>
      </c>
      <c r="B22" s="5">
        <v>321.48859956999991</v>
      </c>
      <c r="C22" s="5">
        <v>-7.7741309999999997</v>
      </c>
      <c r="D22" s="5">
        <v>0</v>
      </c>
      <c r="E22" s="5">
        <f t="shared" si="7"/>
        <v>313.71446856999989</v>
      </c>
      <c r="F22" s="5">
        <f t="shared" si="9"/>
        <v>313.71446856999989</v>
      </c>
      <c r="G22" s="5">
        <v>4.0005050000000004</v>
      </c>
      <c r="H22" s="5">
        <v>0</v>
      </c>
      <c r="I22" s="50">
        <f t="shared" si="8"/>
        <v>317.71497356999987</v>
      </c>
    </row>
    <row r="23" spans="1:9" ht="12.75" customHeight="1" x14ac:dyDescent="0.2">
      <c r="A23" s="21" t="s">
        <v>16</v>
      </c>
      <c r="B23" s="5">
        <v>674.32765327000004</v>
      </c>
      <c r="C23" s="5">
        <v>-224.02746475999999</v>
      </c>
      <c r="D23" s="5">
        <v>0</v>
      </c>
      <c r="E23" s="5">
        <f t="shared" si="7"/>
        <v>450.30018851000005</v>
      </c>
      <c r="F23" s="5">
        <f t="shared" si="9"/>
        <v>450.30018851000005</v>
      </c>
      <c r="G23" s="5">
        <v>0</v>
      </c>
      <c r="H23" s="5">
        <v>0</v>
      </c>
      <c r="I23" s="50">
        <f t="shared" si="8"/>
        <v>450.30018851000005</v>
      </c>
    </row>
    <row r="24" spans="1:9" ht="12.75" customHeight="1" x14ac:dyDescent="0.2">
      <c r="A24" s="20" t="s">
        <v>17</v>
      </c>
      <c r="B24" s="6">
        <v>0</v>
      </c>
      <c r="C24" s="6">
        <v>0</v>
      </c>
      <c r="D24" s="6">
        <v>0</v>
      </c>
      <c r="E24" s="5">
        <f t="shared" si="7"/>
        <v>0</v>
      </c>
      <c r="F24" s="5">
        <f t="shared" si="9"/>
        <v>0</v>
      </c>
      <c r="G24" s="6">
        <v>0</v>
      </c>
      <c r="H24" s="6">
        <v>0</v>
      </c>
      <c r="I24" s="50">
        <f t="shared" si="8"/>
        <v>0</v>
      </c>
    </row>
    <row r="25" spans="1:9" ht="14.1" customHeight="1" x14ac:dyDescent="0.2">
      <c r="A25" s="20" t="s">
        <v>18</v>
      </c>
      <c r="B25" s="7">
        <v>0</v>
      </c>
      <c r="C25" s="7">
        <v>0</v>
      </c>
      <c r="D25" s="7">
        <v>0</v>
      </c>
      <c r="E25" s="48">
        <f t="shared" si="7"/>
        <v>0</v>
      </c>
      <c r="F25" s="48">
        <f t="shared" si="9"/>
        <v>0</v>
      </c>
      <c r="G25" s="7">
        <v>0</v>
      </c>
      <c r="H25" s="7">
        <v>0</v>
      </c>
      <c r="I25" s="49">
        <f t="shared" si="8"/>
        <v>0</v>
      </c>
    </row>
    <row r="26" spans="1:9" ht="14.45" customHeight="1" x14ac:dyDescent="0.2">
      <c r="A26" s="20" t="s">
        <v>19</v>
      </c>
      <c r="B26" s="48">
        <f>SUM(B27+B34)</f>
        <v>20460.896871489997</v>
      </c>
      <c r="C26" s="48">
        <f t="shared" ref="C26:I26" si="10">SUM(C27+C34)</f>
        <v>1900.5732038700003</v>
      </c>
      <c r="D26" s="48">
        <f t="shared" si="10"/>
        <v>53.097860070000003</v>
      </c>
      <c r="E26" s="48">
        <f t="shared" si="10"/>
        <v>22414.567935430001</v>
      </c>
      <c r="F26" s="48">
        <f>SUM(F27+F34)</f>
        <v>22414.567935430001</v>
      </c>
      <c r="G26" s="48">
        <f t="shared" ref="G26:H26" si="11">SUM(G27+G34)</f>
        <v>1958.3489111099996</v>
      </c>
      <c r="H26" s="48">
        <f t="shared" si="11"/>
        <v>12.71858207</v>
      </c>
      <c r="I26" s="49">
        <f t="shared" si="10"/>
        <v>24385.63542861</v>
      </c>
    </row>
    <row r="27" spans="1:9" ht="14.1" customHeight="1" x14ac:dyDescent="0.2">
      <c r="A27" s="20" t="s">
        <v>20</v>
      </c>
      <c r="B27" s="48">
        <f>SUM(B28+B29+B30+B31)</f>
        <v>2221.2551276600007</v>
      </c>
      <c r="C27" s="48">
        <f t="shared" ref="C27:I27" si="12">SUM(C28+C29+C30+C31)</f>
        <v>843.29486537000002</v>
      </c>
      <c r="D27" s="48">
        <f t="shared" si="12"/>
        <v>0</v>
      </c>
      <c r="E27" s="48">
        <f t="shared" si="12"/>
        <v>3064.5499930300007</v>
      </c>
      <c r="F27" s="48">
        <f>SUM(F28+F29+F30+F31)</f>
        <v>3064.5499930300007</v>
      </c>
      <c r="G27" s="48">
        <f t="shared" ref="G27:H27" si="13">SUM(G28+G29+G30+G31)</f>
        <v>-388.83155826999996</v>
      </c>
      <c r="H27" s="48">
        <f t="shared" si="13"/>
        <v>0</v>
      </c>
      <c r="I27" s="49">
        <f t="shared" si="12"/>
        <v>2675.7184347600009</v>
      </c>
    </row>
    <row r="28" spans="1:9" ht="12.75" customHeight="1" x14ac:dyDescent="0.2">
      <c r="A28" s="21" t="s">
        <v>21</v>
      </c>
      <c r="B28" s="6">
        <v>0</v>
      </c>
      <c r="C28" s="6">
        <v>0</v>
      </c>
      <c r="D28" s="6">
        <v>0</v>
      </c>
      <c r="E28" s="5">
        <f>SUM(B28+C28+D28)</f>
        <v>0</v>
      </c>
      <c r="F28" s="5">
        <f t="shared" ref="F28:F30" si="14">SUM(E28)</f>
        <v>0</v>
      </c>
      <c r="G28" s="6">
        <v>0</v>
      </c>
      <c r="H28" s="6">
        <v>0</v>
      </c>
      <c r="I28" s="50">
        <f>SUM(F28+G28+H28)</f>
        <v>0</v>
      </c>
    </row>
    <row r="29" spans="1:9" ht="12.75" customHeight="1" x14ac:dyDescent="0.2">
      <c r="A29" s="20" t="s">
        <v>22</v>
      </c>
      <c r="B29" s="5">
        <v>326.35514793000016</v>
      </c>
      <c r="C29" s="5">
        <v>30.78515801</v>
      </c>
      <c r="D29" s="5">
        <v>0</v>
      </c>
      <c r="E29" s="5">
        <f>SUM(B29+C29+D29)</f>
        <v>357.14030594000013</v>
      </c>
      <c r="F29" s="5">
        <f t="shared" si="14"/>
        <v>357.14030594000013</v>
      </c>
      <c r="G29" s="5">
        <v>21.98319261</v>
      </c>
      <c r="H29" s="5">
        <v>0</v>
      </c>
      <c r="I29" s="50">
        <f>SUM(F29+G29+H29)</f>
        <v>379.12349855000014</v>
      </c>
    </row>
    <row r="30" spans="1:9" ht="12.75" customHeight="1" x14ac:dyDescent="0.2">
      <c r="A30" s="21" t="s">
        <v>23</v>
      </c>
      <c r="B30" s="6">
        <v>0</v>
      </c>
      <c r="C30" s="6">
        <v>0</v>
      </c>
      <c r="D30" s="6">
        <v>0</v>
      </c>
      <c r="E30" s="5">
        <f>SUM(B30+C30+D30)</f>
        <v>0</v>
      </c>
      <c r="F30" s="5">
        <f t="shared" si="14"/>
        <v>0</v>
      </c>
      <c r="G30" s="6">
        <v>0</v>
      </c>
      <c r="H30" s="6">
        <v>0</v>
      </c>
      <c r="I30" s="50">
        <f>SUM(F30+G30+H30)</f>
        <v>0</v>
      </c>
    </row>
    <row r="31" spans="1:9" ht="12.75" customHeight="1" x14ac:dyDescent="0.2">
      <c r="A31" s="21" t="s">
        <v>24</v>
      </c>
      <c r="B31" s="5">
        <f>SUM(B32+B33)</f>
        <v>1894.8999797300005</v>
      </c>
      <c r="C31" s="5">
        <f t="shared" ref="C31:I31" si="15">SUM(C32+C33)</f>
        <v>812.50970735999999</v>
      </c>
      <c r="D31" s="5">
        <f t="shared" si="15"/>
        <v>0</v>
      </c>
      <c r="E31" s="5">
        <f t="shared" si="15"/>
        <v>2707.4096870900007</v>
      </c>
      <c r="F31" s="5">
        <f>SUM(F32+F33)</f>
        <v>2707.4096870900007</v>
      </c>
      <c r="G31" s="5">
        <f t="shared" ref="G31:H31" si="16">SUM(G32+G33)</f>
        <v>-410.81475087999996</v>
      </c>
      <c r="H31" s="5">
        <f t="shared" si="16"/>
        <v>0</v>
      </c>
      <c r="I31" s="50">
        <f t="shared" si="15"/>
        <v>2296.5949362100009</v>
      </c>
    </row>
    <row r="32" spans="1:9" ht="12.75" customHeight="1" x14ac:dyDescent="0.2">
      <c r="A32" s="20" t="s">
        <v>15</v>
      </c>
      <c r="B32" s="5">
        <v>13.897385000000014</v>
      </c>
      <c r="C32" s="5">
        <v>0</v>
      </c>
      <c r="D32" s="5">
        <v>0</v>
      </c>
      <c r="E32" s="5">
        <f>SUM(B32+C32+D32)</f>
        <v>13.897385000000014</v>
      </c>
      <c r="F32" s="5">
        <f t="shared" ref="F32:F33" si="17">SUM(E32)</f>
        <v>13.897385000000014</v>
      </c>
      <c r="G32" s="5">
        <v>1.0250000000000001E-3</v>
      </c>
      <c r="H32" s="5">
        <v>0</v>
      </c>
      <c r="I32" s="50">
        <f>SUM(F32+G32+H32)</f>
        <v>13.898410000000014</v>
      </c>
    </row>
    <row r="33" spans="1:9" ht="12.75" customHeight="1" x14ac:dyDescent="0.2">
      <c r="A33" s="21" t="s">
        <v>16</v>
      </c>
      <c r="B33" s="5">
        <v>1881.0025947300005</v>
      </c>
      <c r="C33" s="5">
        <v>812.50970735999999</v>
      </c>
      <c r="D33" s="5">
        <v>0</v>
      </c>
      <c r="E33" s="5">
        <f>SUM(B33+C33+D33)</f>
        <v>2693.5123020900005</v>
      </c>
      <c r="F33" s="5">
        <f t="shared" si="17"/>
        <v>2693.5123020900005</v>
      </c>
      <c r="G33" s="5">
        <v>-410.81577587999999</v>
      </c>
      <c r="H33" s="5">
        <v>0</v>
      </c>
      <c r="I33" s="50">
        <f>SUM(F33+G33+H33)</f>
        <v>2282.6965262100007</v>
      </c>
    </row>
    <row r="34" spans="1:9" ht="14.1" customHeight="1" x14ac:dyDescent="0.2">
      <c r="A34" s="22" t="s">
        <v>25</v>
      </c>
      <c r="B34" s="48">
        <f>SUM(B35+B44+B49)</f>
        <v>18239.641743829998</v>
      </c>
      <c r="C34" s="48">
        <f t="shared" ref="C34:I34" si="18">SUM(C35+C44+C49)</f>
        <v>1057.2783385000002</v>
      </c>
      <c r="D34" s="48">
        <f t="shared" si="18"/>
        <v>53.097860070000003</v>
      </c>
      <c r="E34" s="48">
        <f t="shared" si="18"/>
        <v>19350.017942400002</v>
      </c>
      <c r="F34" s="48">
        <f>SUM(F35+F44+F49)</f>
        <v>19350.017942400002</v>
      </c>
      <c r="G34" s="48">
        <f t="shared" ref="G34:H34" si="19">SUM(G35+G44+G49)</f>
        <v>2347.1804693799995</v>
      </c>
      <c r="H34" s="48">
        <f t="shared" si="19"/>
        <v>12.71858207</v>
      </c>
      <c r="I34" s="49">
        <f t="shared" si="18"/>
        <v>21709.916993849998</v>
      </c>
    </row>
    <row r="35" spans="1:9" ht="12.75" customHeight="1" x14ac:dyDescent="0.2">
      <c r="A35" s="20" t="s">
        <v>26</v>
      </c>
      <c r="B35" s="5">
        <f>SUM(B36+B37+B38+B41)</f>
        <v>17001.165693469997</v>
      </c>
      <c r="C35" s="5">
        <f t="shared" ref="C35:I35" si="20">SUM(C36+C37+C38+C41)</f>
        <v>960.72625573000016</v>
      </c>
      <c r="D35" s="5">
        <f t="shared" si="20"/>
        <v>53.097860070000003</v>
      </c>
      <c r="E35" s="5">
        <f t="shared" si="20"/>
        <v>18014.989809270002</v>
      </c>
      <c r="F35" s="5">
        <f>SUM(F36+F37+F38+F41)</f>
        <v>18014.989809270002</v>
      </c>
      <c r="G35" s="5">
        <f t="shared" ref="G35:H35" si="21">SUM(G36+G37+G38+G41)</f>
        <v>2163.3603643999995</v>
      </c>
      <c r="H35" s="5">
        <f t="shared" si="21"/>
        <v>12.71858207</v>
      </c>
      <c r="I35" s="50">
        <f t="shared" si="20"/>
        <v>20191.068755739998</v>
      </c>
    </row>
    <row r="36" spans="1:9" ht="12.75" customHeight="1" x14ac:dyDescent="0.2">
      <c r="A36" s="21" t="s">
        <v>27</v>
      </c>
      <c r="B36" s="6">
        <v>0</v>
      </c>
      <c r="C36" s="6">
        <v>0</v>
      </c>
      <c r="D36" s="6">
        <v>0</v>
      </c>
      <c r="E36" s="5">
        <f>SUM(B36+C36+D36)</f>
        <v>0</v>
      </c>
      <c r="F36" s="5">
        <f t="shared" ref="F36:F37" si="22">SUM(E36)</f>
        <v>0</v>
      </c>
      <c r="G36" s="6">
        <v>0</v>
      </c>
      <c r="H36" s="6">
        <v>0</v>
      </c>
      <c r="I36" s="50">
        <f>SUM(F36+G36+H36)</f>
        <v>0</v>
      </c>
    </row>
    <row r="37" spans="1:9" ht="12.75" customHeight="1" x14ac:dyDescent="0.2">
      <c r="A37" s="21" t="s">
        <v>28</v>
      </c>
      <c r="B37" s="5">
        <v>1012.7080390199999</v>
      </c>
      <c r="C37" s="5">
        <v>-55.392823559999997</v>
      </c>
      <c r="D37" s="5">
        <v>53.097860070000003</v>
      </c>
      <c r="E37" s="5">
        <f>SUM(B37+C37+D37)</f>
        <v>1010.4130755299999</v>
      </c>
      <c r="F37" s="5">
        <f t="shared" si="22"/>
        <v>1010.4130755299999</v>
      </c>
      <c r="G37" s="5">
        <v>-18.782074940000001</v>
      </c>
      <c r="H37" s="5">
        <v>12.71858207</v>
      </c>
      <c r="I37" s="50">
        <f>SUM(F37+G37+H37)</f>
        <v>1004.3495826599999</v>
      </c>
    </row>
    <row r="38" spans="1:9" ht="12.75" customHeight="1" x14ac:dyDescent="0.2">
      <c r="A38" s="20" t="s">
        <v>29</v>
      </c>
      <c r="B38" s="5">
        <f>SUM(B39+B40)</f>
        <v>11446.153763989998</v>
      </c>
      <c r="C38" s="5">
        <f t="shared" ref="C38:I38" si="23">SUM(C39+C40)</f>
        <v>66.143409340000005</v>
      </c>
      <c r="D38" s="5">
        <f t="shared" si="23"/>
        <v>0</v>
      </c>
      <c r="E38" s="5">
        <f t="shared" si="23"/>
        <v>11512.29717333</v>
      </c>
      <c r="F38" s="5">
        <f>SUM(F39+F40)</f>
        <v>11512.29717333</v>
      </c>
      <c r="G38" s="5">
        <f t="shared" ref="G38:H38" si="24">SUM(G39+G40)</f>
        <v>696.69178703</v>
      </c>
      <c r="H38" s="5">
        <f t="shared" si="24"/>
        <v>0</v>
      </c>
      <c r="I38" s="50">
        <f t="shared" si="23"/>
        <v>12208.988960359999</v>
      </c>
    </row>
    <row r="39" spans="1:9" ht="12.75" customHeight="1" x14ac:dyDescent="0.2">
      <c r="A39" s="21" t="s">
        <v>30</v>
      </c>
      <c r="B39" s="5">
        <v>8843.9089181999989</v>
      </c>
      <c r="C39" s="5">
        <v>38.741386890000001</v>
      </c>
      <c r="D39" s="5">
        <v>0</v>
      </c>
      <c r="E39" s="5">
        <f>SUM(B39+C39+D39)</f>
        <v>8882.6503050899992</v>
      </c>
      <c r="F39" s="5">
        <f t="shared" ref="F39:F40" si="25">SUM(E39)</f>
        <v>8882.6503050899992</v>
      </c>
      <c r="G39" s="5">
        <v>608.26069598000004</v>
      </c>
      <c r="H39" s="5">
        <v>0</v>
      </c>
      <c r="I39" s="50">
        <f>SUM(F39+G39+H39)</f>
        <v>9490.9110010699987</v>
      </c>
    </row>
    <row r="40" spans="1:9" ht="12.75" customHeight="1" x14ac:dyDescent="0.2">
      <c r="A40" s="21" t="s">
        <v>31</v>
      </c>
      <c r="B40" s="5">
        <v>2602.24484579</v>
      </c>
      <c r="C40" s="5">
        <v>27.40202245</v>
      </c>
      <c r="D40" s="5">
        <v>0</v>
      </c>
      <c r="E40" s="5">
        <f>SUM(B40+C40+D40)</f>
        <v>2629.64686824</v>
      </c>
      <c r="F40" s="5">
        <f t="shared" si="25"/>
        <v>2629.64686824</v>
      </c>
      <c r="G40" s="5">
        <v>88.431091050000006</v>
      </c>
      <c r="H40" s="5">
        <v>0</v>
      </c>
      <c r="I40" s="50">
        <f>SUM(F40+G40+H40)</f>
        <v>2718.0779592899999</v>
      </c>
    </row>
    <row r="41" spans="1:9" ht="12.75" customHeight="1" x14ac:dyDescent="0.2">
      <c r="A41" s="20" t="s">
        <v>32</v>
      </c>
      <c r="B41" s="5">
        <f>SUM(B42+B43)</f>
        <v>4542.3038904600007</v>
      </c>
      <c r="C41" s="5">
        <f t="shared" ref="C41:I41" si="26">SUM(C42+C43)</f>
        <v>949.97566995000011</v>
      </c>
      <c r="D41" s="5">
        <f t="shared" si="26"/>
        <v>0</v>
      </c>
      <c r="E41" s="5">
        <f t="shared" si="26"/>
        <v>5492.2795604100011</v>
      </c>
      <c r="F41" s="5">
        <f>SUM(F42+F43)</f>
        <v>5492.2795604100011</v>
      </c>
      <c r="G41" s="5">
        <f t="shared" ref="G41:H41" si="27">SUM(G42+G43)</f>
        <v>1485.4506523099997</v>
      </c>
      <c r="H41" s="5">
        <f t="shared" si="27"/>
        <v>0</v>
      </c>
      <c r="I41" s="50">
        <f t="shared" si="26"/>
        <v>6977.730212720001</v>
      </c>
    </row>
    <row r="42" spans="1:9" ht="12.75" customHeight="1" x14ac:dyDescent="0.2">
      <c r="A42" s="21" t="s">
        <v>33</v>
      </c>
      <c r="B42" s="5">
        <v>19.061175010000007</v>
      </c>
      <c r="C42" s="5">
        <v>0</v>
      </c>
      <c r="D42" s="5">
        <v>0</v>
      </c>
      <c r="E42" s="5">
        <f>SUM(B42+C42+D42)</f>
        <v>19.061175010000007</v>
      </c>
      <c r="F42" s="5">
        <f t="shared" ref="F42:F43" si="28">SUM(E42)</f>
        <v>19.061175010000007</v>
      </c>
      <c r="G42" s="5">
        <v>0</v>
      </c>
      <c r="H42" s="5">
        <v>0</v>
      </c>
      <c r="I42" s="50">
        <f>SUM(F42+G42+H42)</f>
        <v>19.061175010000007</v>
      </c>
    </row>
    <row r="43" spans="1:9" ht="12.75" customHeight="1" x14ac:dyDescent="0.2">
      <c r="A43" s="21" t="s">
        <v>34</v>
      </c>
      <c r="B43" s="5">
        <v>4523.242715450001</v>
      </c>
      <c r="C43" s="5">
        <v>949.97566995000011</v>
      </c>
      <c r="D43" s="5">
        <v>0</v>
      </c>
      <c r="E43" s="5">
        <f>SUM(B43+C43+D43)</f>
        <v>5473.2183854000014</v>
      </c>
      <c r="F43" s="5">
        <f t="shared" si="28"/>
        <v>5473.2183854000014</v>
      </c>
      <c r="G43" s="5">
        <v>1485.4506523099997</v>
      </c>
      <c r="H43" s="5">
        <v>0</v>
      </c>
      <c r="I43" s="50">
        <f>SUM(F43+G43+H43)</f>
        <v>6958.6690377100012</v>
      </c>
    </row>
    <row r="44" spans="1:9" ht="12.75" customHeight="1" x14ac:dyDescent="0.2">
      <c r="A44" s="20" t="s">
        <v>35</v>
      </c>
      <c r="B44" s="5">
        <f>SUM(B45+B48)</f>
        <v>1089.8879652099999</v>
      </c>
      <c r="C44" s="5">
        <f t="shared" ref="C44:I44" si="29">SUM(C45+C48)</f>
        <v>66.445239950000001</v>
      </c>
      <c r="D44" s="5">
        <f t="shared" si="29"/>
        <v>0</v>
      </c>
      <c r="E44" s="5">
        <f t="shared" si="29"/>
        <v>1156.33320516</v>
      </c>
      <c r="F44" s="5">
        <f>SUM(F45+F48)</f>
        <v>1156.33320516</v>
      </c>
      <c r="G44" s="5">
        <f t="shared" ref="G44:H44" si="30">SUM(G45+G48)</f>
        <v>157.06104067000001</v>
      </c>
      <c r="H44" s="5">
        <f t="shared" si="30"/>
        <v>0</v>
      </c>
      <c r="I44" s="50">
        <f t="shared" si="29"/>
        <v>1313.3942458299998</v>
      </c>
    </row>
    <row r="45" spans="1:9" ht="12.75" customHeight="1" x14ac:dyDescent="0.2">
      <c r="A45" s="20" t="s">
        <v>29</v>
      </c>
      <c r="B45" s="5">
        <f>SUM(B46+B47)</f>
        <v>884.04504512000005</v>
      </c>
      <c r="C45" s="5">
        <f t="shared" ref="C45:I45" si="31">SUM(C46+C47)</f>
        <v>96.405483439999998</v>
      </c>
      <c r="D45" s="5">
        <f t="shared" si="31"/>
        <v>0</v>
      </c>
      <c r="E45" s="5">
        <f t="shared" si="31"/>
        <v>980.45052856000007</v>
      </c>
      <c r="F45" s="5">
        <f>SUM(F46+F47)</f>
        <v>980.45052856000007</v>
      </c>
      <c r="G45" s="5">
        <f t="shared" ref="G45:H45" si="32">SUM(G46+G47)</f>
        <v>100.46998081</v>
      </c>
      <c r="H45" s="5">
        <f t="shared" si="32"/>
        <v>0</v>
      </c>
      <c r="I45" s="50">
        <f t="shared" si="31"/>
        <v>1080.92050937</v>
      </c>
    </row>
    <row r="46" spans="1:9" ht="12.75" customHeight="1" x14ac:dyDescent="0.2">
      <c r="A46" s="21" t="s">
        <v>30</v>
      </c>
      <c r="B46" s="5">
        <v>611.44253851000008</v>
      </c>
      <c r="C46" s="5">
        <v>58.160326189999999</v>
      </c>
      <c r="D46" s="5">
        <v>0</v>
      </c>
      <c r="E46" s="5">
        <f>SUM(B46+C46+D46)</f>
        <v>669.60286470000005</v>
      </c>
      <c r="F46" s="5">
        <f t="shared" ref="F46:F48" si="33">SUM(E46)</f>
        <v>669.60286470000005</v>
      </c>
      <c r="G46" s="5">
        <v>17.508391119999999</v>
      </c>
      <c r="H46" s="5">
        <v>0</v>
      </c>
      <c r="I46" s="50">
        <f>SUM(F46+G46+H46)</f>
        <v>687.11125582</v>
      </c>
    </row>
    <row r="47" spans="1:9" ht="12.75" customHeight="1" x14ac:dyDescent="0.2">
      <c r="A47" s="21" t="s">
        <v>31</v>
      </c>
      <c r="B47" s="5">
        <v>272.60250660999998</v>
      </c>
      <c r="C47" s="5">
        <v>38.245157249999998</v>
      </c>
      <c r="D47" s="5">
        <v>0</v>
      </c>
      <c r="E47" s="5">
        <f>SUM(B47+C47+D47)</f>
        <v>310.84766385999995</v>
      </c>
      <c r="F47" s="5">
        <f t="shared" si="33"/>
        <v>310.84766385999995</v>
      </c>
      <c r="G47" s="5">
        <v>82.961589689999997</v>
      </c>
      <c r="H47" s="5">
        <v>0</v>
      </c>
      <c r="I47" s="50">
        <f>SUM(F47+G47+H47)</f>
        <v>393.80925354999994</v>
      </c>
    </row>
    <row r="48" spans="1:9" ht="12.75" customHeight="1" x14ac:dyDescent="0.2">
      <c r="A48" s="20" t="s">
        <v>32</v>
      </c>
      <c r="B48" s="5">
        <v>205.84292008999986</v>
      </c>
      <c r="C48" s="5">
        <v>-29.96024349</v>
      </c>
      <c r="D48" s="5">
        <v>0</v>
      </c>
      <c r="E48" s="5">
        <f>SUM(B48+C48+D48)</f>
        <v>175.88267659999985</v>
      </c>
      <c r="F48" s="5">
        <f t="shared" si="33"/>
        <v>175.88267659999985</v>
      </c>
      <c r="G48" s="5">
        <v>56.591059860000001</v>
      </c>
      <c r="H48" s="5">
        <v>0</v>
      </c>
      <c r="I48" s="50">
        <f>SUM(F48+G48+H48)</f>
        <v>232.47373645999986</v>
      </c>
    </row>
    <row r="49" spans="1:9" ht="12.75" customHeight="1" x14ac:dyDescent="0.2">
      <c r="A49" s="20" t="s">
        <v>36</v>
      </c>
      <c r="B49" s="5">
        <f>SUM(B50+B51+B52+B55)</f>
        <v>148.58808515000001</v>
      </c>
      <c r="C49" s="5">
        <f t="shared" ref="C49:I49" si="34">SUM(C50+C51+C52+C55)</f>
        <v>30.106842820000004</v>
      </c>
      <c r="D49" s="5">
        <f t="shared" si="34"/>
        <v>0</v>
      </c>
      <c r="E49" s="5">
        <f t="shared" si="34"/>
        <v>178.69492797000004</v>
      </c>
      <c r="F49" s="5">
        <f>SUM(F50+F51+F52+F55)</f>
        <v>178.69492797000004</v>
      </c>
      <c r="G49" s="5">
        <f t="shared" ref="G49:H49" si="35">SUM(G50+G51+G52+G55)</f>
        <v>26.759064310000003</v>
      </c>
      <c r="H49" s="5">
        <f t="shared" si="35"/>
        <v>0</v>
      </c>
      <c r="I49" s="50">
        <f t="shared" si="34"/>
        <v>205.45399228000002</v>
      </c>
    </row>
    <row r="50" spans="1:9" ht="12.75" customHeight="1" x14ac:dyDescent="0.2">
      <c r="A50" s="21" t="s">
        <v>27</v>
      </c>
      <c r="B50" s="6">
        <v>0</v>
      </c>
      <c r="C50" s="6">
        <v>0</v>
      </c>
      <c r="D50" s="6">
        <v>0</v>
      </c>
      <c r="E50" s="5">
        <f>SUM(B50+C50+D50)</f>
        <v>0</v>
      </c>
      <c r="F50" s="5">
        <f t="shared" ref="F50:F51" si="36">SUM(E50)</f>
        <v>0</v>
      </c>
      <c r="G50" s="6">
        <v>0</v>
      </c>
      <c r="H50" s="6">
        <v>0</v>
      </c>
      <c r="I50" s="50">
        <f>SUM(F50+G50+H50)</f>
        <v>0</v>
      </c>
    </row>
    <row r="51" spans="1:9" ht="12.75" customHeight="1" x14ac:dyDescent="0.2">
      <c r="A51" s="21" t="s">
        <v>28</v>
      </c>
      <c r="B51" s="5">
        <v>0.76696699999999995</v>
      </c>
      <c r="C51" s="5">
        <v>0.16211953000000012</v>
      </c>
      <c r="D51" s="5">
        <v>0</v>
      </c>
      <c r="E51" s="5">
        <f>SUM(B51+C51+D51)</f>
        <v>0.92908653000000008</v>
      </c>
      <c r="F51" s="5">
        <f t="shared" si="36"/>
        <v>0.92908653000000008</v>
      </c>
      <c r="G51" s="5">
        <v>3.35941475</v>
      </c>
      <c r="H51" s="5">
        <v>0</v>
      </c>
      <c r="I51" s="50">
        <f>SUM(F51+G51+H51)</f>
        <v>4.2885012800000002</v>
      </c>
    </row>
    <row r="52" spans="1:9" ht="12.75" customHeight="1" x14ac:dyDescent="0.2">
      <c r="A52" s="20" t="s">
        <v>29</v>
      </c>
      <c r="B52" s="5">
        <f>SUM(B53+B54)</f>
        <v>147.82111815000002</v>
      </c>
      <c r="C52" s="5">
        <f t="shared" ref="C52:I52" si="37">SUM(C53+C54)</f>
        <v>29.944723290000002</v>
      </c>
      <c r="D52" s="5">
        <f t="shared" si="37"/>
        <v>0</v>
      </c>
      <c r="E52" s="5">
        <f t="shared" si="37"/>
        <v>177.76584144000003</v>
      </c>
      <c r="F52" s="5">
        <f>SUM(F53+F54)</f>
        <v>177.76584144000003</v>
      </c>
      <c r="G52" s="5">
        <f t="shared" ref="G52:H52" si="38">SUM(G53+G54)</f>
        <v>23.399649560000004</v>
      </c>
      <c r="H52" s="5">
        <f t="shared" si="38"/>
        <v>0</v>
      </c>
      <c r="I52" s="50">
        <f t="shared" si="37"/>
        <v>201.16549100000003</v>
      </c>
    </row>
    <row r="53" spans="1:9" ht="12.75" customHeight="1" x14ac:dyDescent="0.2">
      <c r="A53" s="21" t="s">
        <v>30</v>
      </c>
      <c r="B53" s="5">
        <v>145.58727143000002</v>
      </c>
      <c r="C53" s="5">
        <v>31.969444540000001</v>
      </c>
      <c r="D53" s="5">
        <v>0</v>
      </c>
      <c r="E53" s="5">
        <f>SUM(B53+C53+D53)</f>
        <v>177.55671597000003</v>
      </c>
      <c r="F53" s="5">
        <f t="shared" ref="F53:F55" si="39">SUM(E53)</f>
        <v>177.55671597000003</v>
      </c>
      <c r="G53" s="5">
        <v>23.416302010000003</v>
      </c>
      <c r="H53" s="5">
        <v>0</v>
      </c>
      <c r="I53" s="50">
        <f>SUM(F53+G53+H53)</f>
        <v>200.97301798000004</v>
      </c>
    </row>
    <row r="54" spans="1:9" ht="12.75" customHeight="1" x14ac:dyDescent="0.2">
      <c r="A54" s="21" t="s">
        <v>31</v>
      </c>
      <c r="B54" s="5">
        <v>2.2338467199999954</v>
      </c>
      <c r="C54" s="5">
        <v>-2.0247212499999998</v>
      </c>
      <c r="D54" s="5">
        <v>0</v>
      </c>
      <c r="E54" s="5">
        <f>SUM(B54+C54+D54)</f>
        <v>0.20912546999999559</v>
      </c>
      <c r="F54" s="5">
        <f t="shared" si="39"/>
        <v>0.20912546999999559</v>
      </c>
      <c r="G54" s="5">
        <v>-1.6652449999999999E-2</v>
      </c>
      <c r="H54" s="5">
        <v>0</v>
      </c>
      <c r="I54" s="50">
        <f>SUM(F54+G54+H54)</f>
        <v>0.19247301999999561</v>
      </c>
    </row>
    <row r="55" spans="1:9" ht="12.75" customHeight="1" x14ac:dyDescent="0.2">
      <c r="A55" s="20" t="s">
        <v>32</v>
      </c>
      <c r="B55" s="6">
        <v>0</v>
      </c>
      <c r="C55" s="6">
        <v>0</v>
      </c>
      <c r="D55" s="6">
        <v>0</v>
      </c>
      <c r="E55" s="5">
        <f>SUM(B55+C55+D55)</f>
        <v>0</v>
      </c>
      <c r="F55" s="5">
        <f t="shared" si="39"/>
        <v>0</v>
      </c>
      <c r="G55" s="6">
        <v>0</v>
      </c>
      <c r="H55" s="6">
        <v>0</v>
      </c>
      <c r="I55" s="50">
        <f>SUM(F55+G55+H55)</f>
        <v>0</v>
      </c>
    </row>
    <row r="56" spans="1:9" ht="14.45" customHeight="1" x14ac:dyDescent="0.2">
      <c r="A56" s="20" t="s">
        <v>104</v>
      </c>
      <c r="B56" s="48">
        <f t="shared" ref="B56:I56" si="40">SUM(B57+B69+B79+B86)</f>
        <v>62115.378251860013</v>
      </c>
      <c r="C56" s="48">
        <f t="shared" si="40"/>
        <v>1843.6581231099997</v>
      </c>
      <c r="D56" s="48">
        <f t="shared" si="40"/>
        <v>0</v>
      </c>
      <c r="E56" s="48">
        <f t="shared" si="40"/>
        <v>63959.036374970012</v>
      </c>
      <c r="F56" s="48">
        <f t="shared" si="40"/>
        <v>63959.036374970012</v>
      </c>
      <c r="G56" s="48">
        <f t="shared" si="40"/>
        <v>-675.61574581000002</v>
      </c>
      <c r="H56" s="48">
        <f t="shared" si="40"/>
        <v>0</v>
      </c>
      <c r="I56" s="49">
        <f t="shared" si="40"/>
        <v>63283.420629160013</v>
      </c>
    </row>
    <row r="57" spans="1:9" ht="14.1" customHeight="1" x14ac:dyDescent="0.2">
      <c r="A57" s="20" t="s">
        <v>37</v>
      </c>
      <c r="B57" s="48">
        <f>SUM(B58)</f>
        <v>10324.113431319998</v>
      </c>
      <c r="C57" s="48">
        <f t="shared" ref="C57:I57" si="41">SUM(C58)</f>
        <v>42.912768539999995</v>
      </c>
      <c r="D57" s="48">
        <f t="shared" si="41"/>
        <v>0</v>
      </c>
      <c r="E57" s="48">
        <f t="shared" si="41"/>
        <v>10367.026199859998</v>
      </c>
      <c r="F57" s="48">
        <f>SUM(F58)</f>
        <v>10367.026199859998</v>
      </c>
      <c r="G57" s="48">
        <f t="shared" ref="G57:H57" si="42">SUM(G58)</f>
        <v>85.914555890000003</v>
      </c>
      <c r="H57" s="48">
        <f t="shared" si="42"/>
        <v>0</v>
      </c>
      <c r="I57" s="49">
        <f t="shared" si="41"/>
        <v>10452.94075575</v>
      </c>
    </row>
    <row r="58" spans="1:9" ht="12.75" customHeight="1" x14ac:dyDescent="0.2">
      <c r="A58" s="20" t="s">
        <v>38</v>
      </c>
      <c r="B58" s="5">
        <f>SUM(B59+B64)</f>
        <v>10324.113431319998</v>
      </c>
      <c r="C58" s="5">
        <f t="shared" ref="C58:I58" si="43">SUM(C59+C64)</f>
        <v>42.912768539999995</v>
      </c>
      <c r="D58" s="5">
        <f t="shared" si="43"/>
        <v>0</v>
      </c>
      <c r="E58" s="5">
        <f t="shared" si="43"/>
        <v>10367.026199859998</v>
      </c>
      <c r="F58" s="5">
        <f>SUM(F59+F64)</f>
        <v>10367.026199859998</v>
      </c>
      <c r="G58" s="5">
        <f t="shared" ref="G58:H58" si="44">SUM(G59+G64)</f>
        <v>85.914555890000003</v>
      </c>
      <c r="H58" s="5">
        <f t="shared" si="44"/>
        <v>0</v>
      </c>
      <c r="I58" s="50">
        <f t="shared" si="43"/>
        <v>10452.94075575</v>
      </c>
    </row>
    <row r="59" spans="1:9" ht="12.75" customHeight="1" x14ac:dyDescent="0.2">
      <c r="A59" s="20" t="s">
        <v>39</v>
      </c>
      <c r="B59" s="5">
        <f>SUM(B60+B61+B62+B63)</f>
        <v>3148.3226721499996</v>
      </c>
      <c r="C59" s="5">
        <f t="shared" ref="C59:I59" si="45">SUM(C60+C61+C62+C63)</f>
        <v>-7.8678330100000009</v>
      </c>
      <c r="D59" s="5">
        <f t="shared" si="45"/>
        <v>0</v>
      </c>
      <c r="E59" s="5">
        <f t="shared" si="45"/>
        <v>3140.4548391399994</v>
      </c>
      <c r="F59" s="5">
        <f>SUM(F60+F61+F62+F63)</f>
        <v>3140.4548391399994</v>
      </c>
      <c r="G59" s="5">
        <f t="shared" ref="G59:H59" si="46">SUM(G60+G61+G62+G63)</f>
        <v>59.030967099999998</v>
      </c>
      <c r="H59" s="5">
        <f t="shared" si="46"/>
        <v>0</v>
      </c>
      <c r="I59" s="50">
        <f t="shared" si="45"/>
        <v>3199.4858062400003</v>
      </c>
    </row>
    <row r="60" spans="1:9" ht="12.75" customHeight="1" x14ac:dyDescent="0.2">
      <c r="A60" s="21" t="s">
        <v>40</v>
      </c>
      <c r="B60" s="5">
        <v>1214.4545455500001</v>
      </c>
      <c r="C60" s="5">
        <v>-25.351466680000001</v>
      </c>
      <c r="D60" s="5">
        <v>0</v>
      </c>
      <c r="E60" s="5">
        <f>SUM(B60+C60+D60)</f>
        <v>1189.1030788700002</v>
      </c>
      <c r="F60" s="5">
        <f t="shared" ref="F60:F63" si="47">SUM(E60)</f>
        <v>1189.1030788700002</v>
      </c>
      <c r="G60" s="5">
        <v>11.68255388</v>
      </c>
      <c r="H60" s="5">
        <v>0</v>
      </c>
      <c r="I60" s="50">
        <f>SUM(F60+G60+H60)</f>
        <v>1200.7856327500003</v>
      </c>
    </row>
    <row r="61" spans="1:9" ht="12.75" customHeight="1" x14ac:dyDescent="0.2">
      <c r="A61" s="21" t="s">
        <v>41</v>
      </c>
      <c r="B61" s="6">
        <v>0</v>
      </c>
      <c r="C61" s="6">
        <v>0</v>
      </c>
      <c r="D61" s="6">
        <v>0</v>
      </c>
      <c r="E61" s="5">
        <f>SUM(B61+C61+D61)</f>
        <v>0</v>
      </c>
      <c r="F61" s="5">
        <f t="shared" si="47"/>
        <v>0</v>
      </c>
      <c r="G61" s="6">
        <v>0</v>
      </c>
      <c r="H61" s="6">
        <v>0</v>
      </c>
      <c r="I61" s="50">
        <f>SUM(F61+G61+H61)</f>
        <v>0</v>
      </c>
    </row>
    <row r="62" spans="1:9" ht="12.75" customHeight="1" x14ac:dyDescent="0.2">
      <c r="A62" s="21" t="s">
        <v>42</v>
      </c>
      <c r="B62" s="5">
        <v>1836.8719718699997</v>
      </c>
      <c r="C62" s="5">
        <v>14.958541670000001</v>
      </c>
      <c r="D62" s="5">
        <v>0</v>
      </c>
      <c r="E62" s="5">
        <f>SUM(B62+C62+D62)</f>
        <v>1851.8305135399996</v>
      </c>
      <c r="F62" s="5">
        <f t="shared" si="47"/>
        <v>1851.8305135399996</v>
      </c>
      <c r="G62" s="5">
        <v>44.798070299999999</v>
      </c>
      <c r="H62" s="5">
        <v>0</v>
      </c>
      <c r="I62" s="50">
        <f>SUM(F62+G62+H62)</f>
        <v>1896.6285838399997</v>
      </c>
    </row>
    <row r="63" spans="1:9" ht="12.75" customHeight="1" x14ac:dyDescent="0.2">
      <c r="A63" s="21" t="s">
        <v>43</v>
      </c>
      <c r="B63" s="5">
        <v>96.996154729999986</v>
      </c>
      <c r="C63" s="5">
        <v>2.5250919999999999</v>
      </c>
      <c r="D63" s="5">
        <v>0</v>
      </c>
      <c r="E63" s="5">
        <f>SUM(B63+C63+D63)</f>
        <v>99.521246729999987</v>
      </c>
      <c r="F63" s="5">
        <f t="shared" si="47"/>
        <v>99.521246729999987</v>
      </c>
      <c r="G63" s="5">
        <v>2.5503429199999998</v>
      </c>
      <c r="H63" s="5">
        <v>0</v>
      </c>
      <c r="I63" s="50">
        <f>SUM(F63+G63+H63)</f>
        <v>102.07158964999999</v>
      </c>
    </row>
    <row r="64" spans="1:9" ht="12.75" customHeight="1" x14ac:dyDescent="0.2">
      <c r="A64" s="20" t="s">
        <v>44</v>
      </c>
      <c r="B64" s="5">
        <f t="shared" ref="B64:I64" si="48">SUM(B65+B66+B67+B68)</f>
        <v>7175.7907591699986</v>
      </c>
      <c r="C64" s="5">
        <f t="shared" si="48"/>
        <v>50.780601549999993</v>
      </c>
      <c r="D64" s="5">
        <f t="shared" si="48"/>
        <v>0</v>
      </c>
      <c r="E64" s="5">
        <f t="shared" si="48"/>
        <v>7226.5713607199987</v>
      </c>
      <c r="F64" s="5">
        <f t="shared" si="48"/>
        <v>7226.5713607199987</v>
      </c>
      <c r="G64" s="5">
        <f t="shared" si="48"/>
        <v>26.883588789999997</v>
      </c>
      <c r="H64" s="5">
        <f t="shared" si="48"/>
        <v>0</v>
      </c>
      <c r="I64" s="50">
        <f t="shared" si="48"/>
        <v>7253.4549495099991</v>
      </c>
    </row>
    <row r="65" spans="1:9" ht="12.75" customHeight="1" x14ac:dyDescent="0.2">
      <c r="A65" s="21" t="s">
        <v>40</v>
      </c>
      <c r="B65" s="5">
        <v>1155.4494426200001</v>
      </c>
      <c r="C65" s="5">
        <v>-43.314998660000001</v>
      </c>
      <c r="D65" s="5">
        <v>0</v>
      </c>
      <c r="E65" s="5">
        <f>SUM(B65+C65+D65)</f>
        <v>1112.1344439600002</v>
      </c>
      <c r="F65" s="5">
        <f t="shared" ref="F65:F68" si="49">SUM(E65)</f>
        <v>1112.1344439600002</v>
      </c>
      <c r="G65" s="5">
        <v>7.8708106899999999</v>
      </c>
      <c r="H65" s="5">
        <v>0</v>
      </c>
      <c r="I65" s="50">
        <f>SUM(F65+G65+H65)</f>
        <v>1120.0052546500003</v>
      </c>
    </row>
    <row r="66" spans="1:9" ht="12.75" customHeight="1" x14ac:dyDescent="0.2">
      <c r="A66" s="21" t="s">
        <v>41</v>
      </c>
      <c r="B66" s="6">
        <v>0</v>
      </c>
      <c r="C66" s="6">
        <v>0</v>
      </c>
      <c r="D66" s="6">
        <v>0</v>
      </c>
      <c r="E66" s="5">
        <f>SUM(B66+C66+D66)</f>
        <v>0</v>
      </c>
      <c r="F66" s="5">
        <f t="shared" si="49"/>
        <v>0</v>
      </c>
      <c r="G66" s="6">
        <v>0</v>
      </c>
      <c r="H66" s="6">
        <v>0</v>
      </c>
      <c r="I66" s="50">
        <f>SUM(F66+G66+H66)</f>
        <v>0</v>
      </c>
    </row>
    <row r="67" spans="1:9" ht="12.75" customHeight="1" x14ac:dyDescent="0.2">
      <c r="A67" s="21" t="s">
        <v>42</v>
      </c>
      <c r="B67" s="5">
        <v>5670.1592055699994</v>
      </c>
      <c r="C67" s="5">
        <v>89.642774509999995</v>
      </c>
      <c r="D67" s="5">
        <v>0</v>
      </c>
      <c r="E67" s="5">
        <f>SUM(B67+C67+D67)</f>
        <v>5759.8019800799993</v>
      </c>
      <c r="F67" s="5">
        <f t="shared" si="49"/>
        <v>5759.8019800799993</v>
      </c>
      <c r="G67" s="5">
        <v>14.51542414</v>
      </c>
      <c r="H67" s="5">
        <v>0</v>
      </c>
      <c r="I67" s="50">
        <f>SUM(F67+G67+H67)</f>
        <v>5774.3174042199989</v>
      </c>
    </row>
    <row r="68" spans="1:9" ht="12.75" customHeight="1" x14ac:dyDescent="0.2">
      <c r="A68" s="21" t="s">
        <v>43</v>
      </c>
      <c r="B68" s="5">
        <v>350.18211097999978</v>
      </c>
      <c r="C68" s="5">
        <v>4.4528257</v>
      </c>
      <c r="D68" s="5">
        <v>0</v>
      </c>
      <c r="E68" s="5">
        <f>SUM(B68+C68+D68)</f>
        <v>354.63493667999978</v>
      </c>
      <c r="F68" s="5">
        <f t="shared" si="49"/>
        <v>354.63493667999978</v>
      </c>
      <c r="G68" s="5">
        <v>4.4973539599999999</v>
      </c>
      <c r="H68" s="5">
        <v>0</v>
      </c>
      <c r="I68" s="50">
        <f>SUM(F68+G68+H68)</f>
        <v>359.13229063999978</v>
      </c>
    </row>
    <row r="69" spans="1:9" ht="14.1" customHeight="1" x14ac:dyDescent="0.2">
      <c r="A69" s="20" t="s">
        <v>45</v>
      </c>
      <c r="B69" s="48">
        <f t="shared" ref="B69:I69" si="50">SUM(B70+B71+B72+B77)</f>
        <v>27813.428023630011</v>
      </c>
      <c r="C69" s="48">
        <f t="shared" si="50"/>
        <v>1315.9132648499999</v>
      </c>
      <c r="D69" s="48">
        <f t="shared" si="50"/>
        <v>0</v>
      </c>
      <c r="E69" s="48">
        <f t="shared" si="50"/>
        <v>29129.341288480013</v>
      </c>
      <c r="F69" s="48">
        <f t="shared" si="50"/>
        <v>29129.341288480013</v>
      </c>
      <c r="G69" s="48">
        <f t="shared" si="50"/>
        <v>-544.43257289000007</v>
      </c>
      <c r="H69" s="48">
        <f t="shared" si="50"/>
        <v>0</v>
      </c>
      <c r="I69" s="49">
        <f t="shared" si="50"/>
        <v>28584.908715590009</v>
      </c>
    </row>
    <row r="70" spans="1:9" ht="12.75" customHeight="1" x14ac:dyDescent="0.2">
      <c r="A70" s="21" t="s">
        <v>46</v>
      </c>
      <c r="B70" s="6">
        <v>0</v>
      </c>
      <c r="C70" s="6">
        <v>0</v>
      </c>
      <c r="D70" s="6">
        <v>0</v>
      </c>
      <c r="E70" s="5">
        <f>SUM(B70+C70+D70)</f>
        <v>0</v>
      </c>
      <c r="F70" s="5">
        <f t="shared" ref="F70:F71" si="51">SUM(E70)</f>
        <v>0</v>
      </c>
      <c r="G70" s="6">
        <v>0</v>
      </c>
      <c r="H70" s="6">
        <v>0</v>
      </c>
      <c r="I70" s="50">
        <f>SUM(F70+G70+H70)</f>
        <v>0</v>
      </c>
    </row>
    <row r="71" spans="1:9" ht="12.75" customHeight="1" x14ac:dyDescent="0.2">
      <c r="A71" s="20" t="s">
        <v>47</v>
      </c>
      <c r="B71" s="5">
        <v>257.5</v>
      </c>
      <c r="C71" s="5">
        <v>0</v>
      </c>
      <c r="D71" s="5">
        <v>0</v>
      </c>
      <c r="E71" s="5">
        <f>SUM(B71+C71+D71)</f>
        <v>257.5</v>
      </c>
      <c r="F71" s="5">
        <f t="shared" si="51"/>
        <v>257.5</v>
      </c>
      <c r="G71" s="5">
        <v>0</v>
      </c>
      <c r="H71" s="5">
        <v>0</v>
      </c>
      <c r="I71" s="50">
        <f>SUM(F71+G71+H71)</f>
        <v>257.5</v>
      </c>
    </row>
    <row r="72" spans="1:9" ht="12.75" customHeight="1" x14ac:dyDescent="0.2">
      <c r="A72" s="21" t="s">
        <v>48</v>
      </c>
      <c r="B72" s="5">
        <f>SUM(B73+B74)</f>
        <v>27555.928023630011</v>
      </c>
      <c r="C72" s="5">
        <f t="shared" ref="C72:I72" si="52">SUM(C73+C74)</f>
        <v>1315.9132648499999</v>
      </c>
      <c r="D72" s="5">
        <f t="shared" si="52"/>
        <v>0</v>
      </c>
      <c r="E72" s="5">
        <f t="shared" si="52"/>
        <v>28871.841288480013</v>
      </c>
      <c r="F72" s="5">
        <f>SUM(F73+F74)</f>
        <v>28871.841288480013</v>
      </c>
      <c r="G72" s="5">
        <f t="shared" ref="G72:H72" si="53">SUM(G73+G74)</f>
        <v>-543.07512925000003</v>
      </c>
      <c r="H72" s="5">
        <f t="shared" si="53"/>
        <v>0</v>
      </c>
      <c r="I72" s="50">
        <f t="shared" si="52"/>
        <v>28328.76615923001</v>
      </c>
    </row>
    <row r="73" spans="1:9" ht="12.75" customHeight="1" x14ac:dyDescent="0.2">
      <c r="A73" s="21" t="s">
        <v>49</v>
      </c>
      <c r="B73" s="6">
        <v>0</v>
      </c>
      <c r="C73" s="6">
        <v>0</v>
      </c>
      <c r="D73" s="6">
        <v>0</v>
      </c>
      <c r="E73" s="5">
        <f>SUM(B73+C73+D73)</f>
        <v>0</v>
      </c>
      <c r="F73" s="5">
        <f>SUM(E73)</f>
        <v>0</v>
      </c>
      <c r="G73" s="6">
        <v>0</v>
      </c>
      <c r="H73" s="6">
        <v>0</v>
      </c>
      <c r="I73" s="50">
        <f>SUM(F73+G73+H73)</f>
        <v>0</v>
      </c>
    </row>
    <row r="74" spans="1:9" ht="12.75" customHeight="1" x14ac:dyDescent="0.2">
      <c r="A74" s="21" t="s">
        <v>50</v>
      </c>
      <c r="B74" s="5">
        <f>SUM(B75+B76)</f>
        <v>27555.928023630011</v>
      </c>
      <c r="C74" s="5">
        <f t="shared" ref="C74:I74" si="54">SUM(C75+C76)</f>
        <v>1315.9132648499999</v>
      </c>
      <c r="D74" s="5">
        <f t="shared" si="54"/>
        <v>0</v>
      </c>
      <c r="E74" s="5">
        <f t="shared" si="54"/>
        <v>28871.841288480013</v>
      </c>
      <c r="F74" s="5">
        <f>SUM(F75+F76)</f>
        <v>28871.841288480013</v>
      </c>
      <c r="G74" s="5">
        <f t="shared" ref="G74:H74" si="55">SUM(G75+G76)</f>
        <v>-543.07512925000003</v>
      </c>
      <c r="H74" s="5">
        <f t="shared" si="55"/>
        <v>0</v>
      </c>
      <c r="I74" s="50">
        <f t="shared" si="54"/>
        <v>28328.76615923001</v>
      </c>
    </row>
    <row r="75" spans="1:9" ht="12.75" customHeight="1" x14ac:dyDescent="0.2">
      <c r="A75" s="21" t="s">
        <v>51</v>
      </c>
      <c r="B75" s="5">
        <v>20012.333781040012</v>
      </c>
      <c r="C75" s="5">
        <v>991.27359078999996</v>
      </c>
      <c r="D75" s="5">
        <v>0</v>
      </c>
      <c r="E75" s="5">
        <f>SUM(B75+C75+D75)</f>
        <v>21003.60737183001</v>
      </c>
      <c r="F75" s="5">
        <f t="shared" ref="F75:F76" si="56">SUM(E75)</f>
        <v>21003.60737183001</v>
      </c>
      <c r="G75" s="5">
        <v>49.190525280000003</v>
      </c>
      <c r="H75" s="5">
        <v>0</v>
      </c>
      <c r="I75" s="50">
        <f>SUM(F75+G75+H75)</f>
        <v>21052.797897110009</v>
      </c>
    </row>
    <row r="76" spans="1:9" ht="12.75" customHeight="1" x14ac:dyDescent="0.2">
      <c r="A76" s="21" t="s">
        <v>52</v>
      </c>
      <c r="B76" s="5">
        <v>7543.5942425900002</v>
      </c>
      <c r="C76" s="5">
        <v>324.63967406</v>
      </c>
      <c r="D76" s="5">
        <v>0</v>
      </c>
      <c r="E76" s="5">
        <f>SUM(B76+C76+D76)</f>
        <v>7868.2339166500005</v>
      </c>
      <c r="F76" s="5">
        <f t="shared" si="56"/>
        <v>7868.2339166500005</v>
      </c>
      <c r="G76" s="5">
        <v>-592.26565453000001</v>
      </c>
      <c r="H76" s="5">
        <v>0</v>
      </c>
      <c r="I76" s="50">
        <f>SUM(F76+G76+H76)</f>
        <v>7275.9682621200009</v>
      </c>
    </row>
    <row r="77" spans="1:9" ht="12.75" customHeight="1" x14ac:dyDescent="0.2">
      <c r="A77" s="20" t="s">
        <v>53</v>
      </c>
      <c r="B77" s="6">
        <v>0</v>
      </c>
      <c r="C77" s="6">
        <v>0</v>
      </c>
      <c r="D77" s="6">
        <v>0</v>
      </c>
      <c r="E77" s="5">
        <f>SUM(B77+C77+D77)</f>
        <v>0</v>
      </c>
      <c r="F77" s="5">
        <f>SUM(E77)</f>
        <v>0</v>
      </c>
      <c r="G77" s="6">
        <v>-1.3574436400000001</v>
      </c>
      <c r="H77" s="6">
        <v>0</v>
      </c>
      <c r="I77" s="50">
        <f>SUM(F77+G77+H77)</f>
        <v>-1.3574436400000001</v>
      </c>
    </row>
    <row r="78" spans="1:9" ht="12.75" customHeight="1" x14ac:dyDescent="0.2">
      <c r="A78" s="20" t="s">
        <v>152</v>
      </c>
      <c r="B78" s="6"/>
      <c r="C78" s="6"/>
      <c r="D78" s="6"/>
      <c r="E78" s="5"/>
      <c r="F78" s="6"/>
      <c r="G78" s="6"/>
      <c r="H78" s="6"/>
      <c r="I78" s="50"/>
    </row>
    <row r="79" spans="1:9" ht="12.75" customHeight="1" x14ac:dyDescent="0.2">
      <c r="A79" s="20" t="s">
        <v>54</v>
      </c>
      <c r="B79" s="48">
        <f>SUM(B80+B81+B82+B85)</f>
        <v>21528.235633930006</v>
      </c>
      <c r="C79" s="48">
        <f t="shared" ref="C79:I79" si="57">SUM(C80+C81+C82+C85)</f>
        <v>341.07884883999998</v>
      </c>
      <c r="D79" s="48">
        <f t="shared" si="57"/>
        <v>0</v>
      </c>
      <c r="E79" s="48">
        <f t="shared" si="57"/>
        <v>21869.314482770005</v>
      </c>
      <c r="F79" s="48">
        <f>SUM(F80+F81+F82+F85)</f>
        <v>21869.314482770005</v>
      </c>
      <c r="G79" s="48">
        <f t="shared" ref="G79:H79" si="58">SUM(G80+G81+G82+G85)</f>
        <v>-352.81776761999993</v>
      </c>
      <c r="H79" s="48">
        <f t="shared" si="58"/>
        <v>0</v>
      </c>
      <c r="I79" s="49">
        <f t="shared" si="57"/>
        <v>21516.496715150006</v>
      </c>
    </row>
    <row r="80" spans="1:9" ht="12.75" customHeight="1" x14ac:dyDescent="0.2">
      <c r="A80" s="21" t="s">
        <v>55</v>
      </c>
      <c r="B80" s="6">
        <v>0</v>
      </c>
      <c r="C80" s="6">
        <v>0</v>
      </c>
      <c r="D80" s="6">
        <v>0</v>
      </c>
      <c r="E80" s="5">
        <f>SUM(B80+C80+D80)</f>
        <v>0</v>
      </c>
      <c r="F80" s="5">
        <f t="shared" ref="F80:F81" si="59">SUM(E80)</f>
        <v>0</v>
      </c>
      <c r="G80" s="6">
        <v>0</v>
      </c>
      <c r="H80" s="6">
        <v>0</v>
      </c>
      <c r="I80" s="50">
        <f>SUM(F80+G80+H80)</f>
        <v>0</v>
      </c>
    </row>
    <row r="81" spans="1:9" ht="12.75" customHeight="1" x14ac:dyDescent="0.2">
      <c r="A81" s="21" t="s">
        <v>56</v>
      </c>
      <c r="B81" s="5">
        <v>17.822615579999777</v>
      </c>
      <c r="C81" s="5">
        <v>-8.9271150699999993</v>
      </c>
      <c r="D81" s="5">
        <v>0</v>
      </c>
      <c r="E81" s="5">
        <f>SUM(B81+C81+D81)</f>
        <v>8.8955005099997777</v>
      </c>
      <c r="F81" s="5">
        <f t="shared" si="59"/>
        <v>8.8955005099997777</v>
      </c>
      <c r="G81" s="5">
        <v>7.1055237099999999</v>
      </c>
      <c r="H81" s="5">
        <v>0</v>
      </c>
      <c r="I81" s="50">
        <f>SUM(F81+G81+H81)</f>
        <v>16.001024219999778</v>
      </c>
    </row>
    <row r="82" spans="1:9" ht="12.75" customHeight="1" x14ac:dyDescent="0.2">
      <c r="A82" s="20" t="s">
        <v>57</v>
      </c>
      <c r="B82" s="5">
        <f>SUM(B83+B84)</f>
        <v>11451.052943790004</v>
      </c>
      <c r="C82" s="5">
        <f t="shared" ref="C82:I82" si="60">SUM(C83+C84)</f>
        <v>421.92445729999997</v>
      </c>
      <c r="D82" s="5">
        <f t="shared" si="60"/>
        <v>0</v>
      </c>
      <c r="E82" s="5">
        <f t="shared" si="60"/>
        <v>11872.977401090004</v>
      </c>
      <c r="F82" s="5">
        <f>SUM(F83+F84)</f>
        <v>11872.977401090004</v>
      </c>
      <c r="G82" s="5">
        <f t="shared" ref="G82:H82" si="61">SUM(G83+G84)</f>
        <v>298.04690348000003</v>
      </c>
      <c r="H82" s="5">
        <f t="shared" si="61"/>
        <v>0</v>
      </c>
      <c r="I82" s="50">
        <f t="shared" si="60"/>
        <v>12171.024304570003</v>
      </c>
    </row>
    <row r="83" spans="1:9" ht="12.75" customHeight="1" x14ac:dyDescent="0.2">
      <c r="A83" s="21" t="s">
        <v>13</v>
      </c>
      <c r="B83" s="5">
        <v>8103.2757154100036</v>
      </c>
      <c r="C83" s="5">
        <v>202.62255413</v>
      </c>
      <c r="D83" s="5">
        <v>0</v>
      </c>
      <c r="E83" s="5">
        <f>SUM(B83+C83+D83)</f>
        <v>8305.8982695400027</v>
      </c>
      <c r="F83" s="5">
        <f t="shared" ref="F83:F85" si="62">SUM(E83)</f>
        <v>8305.8982695400027</v>
      </c>
      <c r="G83" s="5">
        <v>-321.30509229</v>
      </c>
      <c r="H83" s="5">
        <v>0</v>
      </c>
      <c r="I83" s="50">
        <f>SUM(F83+G83+H83)</f>
        <v>7984.5931772500026</v>
      </c>
    </row>
    <row r="84" spans="1:9" ht="12.75" customHeight="1" x14ac:dyDescent="0.2">
      <c r="A84" s="21" t="s">
        <v>58</v>
      </c>
      <c r="B84" s="5">
        <v>3347.7772283800005</v>
      </c>
      <c r="C84" s="5">
        <v>219.30190317</v>
      </c>
      <c r="D84" s="5">
        <v>0</v>
      </c>
      <c r="E84" s="5">
        <f>SUM(B84+C84+D84)</f>
        <v>3567.0791315500005</v>
      </c>
      <c r="F84" s="5">
        <f t="shared" si="62"/>
        <v>3567.0791315500005</v>
      </c>
      <c r="G84" s="5">
        <v>619.35199577000003</v>
      </c>
      <c r="H84" s="5">
        <v>0</v>
      </c>
      <c r="I84" s="50">
        <f>SUM(F84+G84+H84)</f>
        <v>4186.4311273200001</v>
      </c>
    </row>
    <row r="85" spans="1:9" ht="12.75" customHeight="1" x14ac:dyDescent="0.2">
      <c r="A85" s="20" t="s">
        <v>59</v>
      </c>
      <c r="B85" s="5">
        <v>10059.360074560002</v>
      </c>
      <c r="C85" s="5">
        <v>-71.918493389999995</v>
      </c>
      <c r="D85" s="5">
        <v>0</v>
      </c>
      <c r="E85" s="5">
        <f>SUM(B85+C85+D85)</f>
        <v>9987.4415811700019</v>
      </c>
      <c r="F85" s="5">
        <f t="shared" si="62"/>
        <v>9987.4415811700019</v>
      </c>
      <c r="G85" s="5">
        <v>-657.97019480999995</v>
      </c>
      <c r="H85" s="5">
        <v>0</v>
      </c>
      <c r="I85" s="50">
        <f>SUM(F85+G85+H85)</f>
        <v>9329.4713863600027</v>
      </c>
    </row>
    <row r="86" spans="1:9" ht="12.75" customHeight="1" x14ac:dyDescent="0.2">
      <c r="A86" s="20" t="s">
        <v>151</v>
      </c>
      <c r="B86" s="48">
        <f>SUM(B87+B90+B93+B98)</f>
        <v>2449.6011629799996</v>
      </c>
      <c r="C86" s="48">
        <f t="shared" ref="C86:I86" si="63">SUM(C87+C90+C93+C98)</f>
        <v>143.75324088000005</v>
      </c>
      <c r="D86" s="48">
        <f t="shared" si="63"/>
        <v>0</v>
      </c>
      <c r="E86" s="48">
        <f t="shared" si="63"/>
        <v>2593.3544038599994</v>
      </c>
      <c r="F86" s="48">
        <f>SUM(F87+F90+F93+F98)</f>
        <v>2593.3544038599994</v>
      </c>
      <c r="G86" s="48">
        <f t="shared" ref="G86:H86" si="64">SUM(G87+G90+G93+G98)</f>
        <v>135.72003881000001</v>
      </c>
      <c r="H86" s="48">
        <f t="shared" si="64"/>
        <v>0</v>
      </c>
      <c r="I86" s="49">
        <f t="shared" si="63"/>
        <v>2729.0744426699994</v>
      </c>
    </row>
    <row r="87" spans="1:9" ht="12.75" customHeight="1" x14ac:dyDescent="0.2">
      <c r="A87" s="20" t="s">
        <v>60</v>
      </c>
      <c r="B87" s="5">
        <f>SUM(B88+B89)</f>
        <v>0.5</v>
      </c>
      <c r="C87" s="5">
        <f t="shared" ref="C87:I87" si="65">SUM(C88+C89)</f>
        <v>0</v>
      </c>
      <c r="D87" s="5">
        <f t="shared" si="65"/>
        <v>0</v>
      </c>
      <c r="E87" s="5">
        <f t="shared" si="65"/>
        <v>0.5</v>
      </c>
      <c r="F87" s="5">
        <f>SUM(F88+F89)</f>
        <v>0.5</v>
      </c>
      <c r="G87" s="5">
        <f t="shared" ref="G87:H87" si="66">SUM(G88+G89)</f>
        <v>0</v>
      </c>
      <c r="H87" s="5">
        <f t="shared" si="66"/>
        <v>0</v>
      </c>
      <c r="I87" s="50">
        <f t="shared" si="65"/>
        <v>0.5</v>
      </c>
    </row>
    <row r="88" spans="1:9" ht="12.75" customHeight="1" x14ac:dyDescent="0.2">
      <c r="A88" s="21" t="s">
        <v>39</v>
      </c>
      <c r="B88" s="6">
        <v>0</v>
      </c>
      <c r="C88" s="6">
        <v>0</v>
      </c>
      <c r="D88" s="6">
        <v>0</v>
      </c>
      <c r="E88" s="5">
        <f>SUM(B88+C88+D88)</f>
        <v>0</v>
      </c>
      <c r="F88" s="5">
        <f t="shared" ref="F88:F89" si="67">SUM(E88)</f>
        <v>0</v>
      </c>
      <c r="G88" s="6">
        <v>0</v>
      </c>
      <c r="H88" s="6">
        <v>0</v>
      </c>
      <c r="I88" s="50">
        <f>SUM(F88+G88+H88)</f>
        <v>0</v>
      </c>
    </row>
    <row r="89" spans="1:9" ht="12.75" customHeight="1" x14ac:dyDescent="0.2">
      <c r="A89" s="21" t="s">
        <v>44</v>
      </c>
      <c r="B89" s="5">
        <v>0.5</v>
      </c>
      <c r="C89" s="5">
        <v>0</v>
      </c>
      <c r="D89" s="5">
        <v>0</v>
      </c>
      <c r="E89" s="5">
        <f>SUM(B89+C89+D89)</f>
        <v>0.5</v>
      </c>
      <c r="F89" s="5">
        <f t="shared" si="67"/>
        <v>0.5</v>
      </c>
      <c r="G89" s="5">
        <v>0</v>
      </c>
      <c r="H89" s="5">
        <v>0</v>
      </c>
      <c r="I89" s="50">
        <f>SUM(F89+G89+H89)</f>
        <v>0.5</v>
      </c>
    </row>
    <row r="90" spans="1:9" ht="12.75" customHeight="1" x14ac:dyDescent="0.2">
      <c r="A90" s="20" t="s">
        <v>61</v>
      </c>
      <c r="B90" s="5">
        <f>SUM(B91+B92)</f>
        <v>169.73518817000001</v>
      </c>
      <c r="C90" s="5">
        <f t="shared" ref="C90:I90" si="68">SUM(C91+C92)</f>
        <v>-68.801093260000002</v>
      </c>
      <c r="D90" s="5">
        <f t="shared" si="68"/>
        <v>0</v>
      </c>
      <c r="E90" s="5">
        <f t="shared" si="68"/>
        <v>100.93409491</v>
      </c>
      <c r="F90" s="5">
        <f>SUM(F91+F92)</f>
        <v>100.93409491</v>
      </c>
      <c r="G90" s="5">
        <f t="shared" ref="G90:H90" si="69">SUM(G91+G92)</f>
        <v>4.2419079899999996</v>
      </c>
      <c r="H90" s="5">
        <f t="shared" si="69"/>
        <v>0</v>
      </c>
      <c r="I90" s="50">
        <f t="shared" si="68"/>
        <v>105.1760029</v>
      </c>
    </row>
    <row r="91" spans="1:9" ht="12.75" customHeight="1" x14ac:dyDescent="0.2">
      <c r="A91" s="21" t="s">
        <v>39</v>
      </c>
      <c r="B91" s="5">
        <v>73.8</v>
      </c>
      <c r="C91" s="5">
        <v>0</v>
      </c>
      <c r="D91" s="5">
        <v>0</v>
      </c>
      <c r="E91" s="5">
        <f>SUM(B91+C91+D91)</f>
        <v>73.8</v>
      </c>
      <c r="F91" s="5">
        <f t="shared" ref="F91:F92" si="70">SUM(E91)</f>
        <v>73.8</v>
      </c>
      <c r="G91" s="5">
        <v>0</v>
      </c>
      <c r="H91" s="5">
        <v>0</v>
      </c>
      <c r="I91" s="50">
        <f>SUM(F91+G91+H91)</f>
        <v>73.8</v>
      </c>
    </row>
    <row r="92" spans="1:9" ht="12.75" customHeight="1" x14ac:dyDescent="0.2">
      <c r="A92" s="21" t="s">
        <v>44</v>
      </c>
      <c r="B92" s="5">
        <v>95.935188170000004</v>
      </c>
      <c r="C92" s="5">
        <v>-68.801093260000002</v>
      </c>
      <c r="D92" s="5">
        <v>0</v>
      </c>
      <c r="E92" s="5">
        <f>SUM(B92+C92+D92)</f>
        <v>27.134094910000002</v>
      </c>
      <c r="F92" s="5">
        <f t="shared" si="70"/>
        <v>27.134094910000002</v>
      </c>
      <c r="G92" s="5">
        <v>4.2419079899999996</v>
      </c>
      <c r="H92" s="5">
        <v>0</v>
      </c>
      <c r="I92" s="50">
        <f>SUM(F92+G92+H92)</f>
        <v>31.376002900000003</v>
      </c>
    </row>
    <row r="93" spans="1:9" ht="12.75" customHeight="1" x14ac:dyDescent="0.2">
      <c r="A93" s="21" t="s">
        <v>62</v>
      </c>
      <c r="B93" s="5">
        <f>SUM(B94+B95)</f>
        <v>444.21281149000004</v>
      </c>
      <c r="C93" s="5">
        <f t="shared" ref="C93:I93" si="71">SUM(C94+C95)</f>
        <v>214.11732056000002</v>
      </c>
      <c r="D93" s="5">
        <f t="shared" si="71"/>
        <v>0</v>
      </c>
      <c r="E93" s="5">
        <f t="shared" si="71"/>
        <v>658.33013204999997</v>
      </c>
      <c r="F93" s="5">
        <f>SUM(F94+F95)</f>
        <v>658.33013204999997</v>
      </c>
      <c r="G93" s="5">
        <f t="shared" ref="G93:H93" si="72">SUM(G94+G95)</f>
        <v>134.59561554000001</v>
      </c>
      <c r="H93" s="5">
        <f t="shared" si="72"/>
        <v>0</v>
      </c>
      <c r="I93" s="50">
        <f t="shared" si="71"/>
        <v>792.92574759000001</v>
      </c>
    </row>
    <row r="94" spans="1:9" ht="12.75" customHeight="1" x14ac:dyDescent="0.2">
      <c r="A94" s="21" t="s">
        <v>39</v>
      </c>
      <c r="B94" s="6">
        <v>0</v>
      </c>
      <c r="C94" s="6">
        <v>0</v>
      </c>
      <c r="D94" s="6">
        <v>0</v>
      </c>
      <c r="E94" s="5">
        <f>SUM(B94+C94+D94)</f>
        <v>0</v>
      </c>
      <c r="F94" s="5">
        <f>SUM(E94)</f>
        <v>0</v>
      </c>
      <c r="G94" s="6">
        <v>0</v>
      </c>
      <c r="H94" s="6">
        <v>0</v>
      </c>
      <c r="I94" s="50">
        <f>SUM(F94+G94+H94)</f>
        <v>0</v>
      </c>
    </row>
    <row r="95" spans="1:9" ht="12.75" customHeight="1" x14ac:dyDescent="0.2">
      <c r="A95" s="20" t="s">
        <v>44</v>
      </c>
      <c r="B95" s="5">
        <f>SUM(B96+B97)</f>
        <v>444.21281149000004</v>
      </c>
      <c r="C95" s="5">
        <f t="shared" ref="C95:I95" si="73">SUM(C96+C97)</f>
        <v>214.11732056000002</v>
      </c>
      <c r="D95" s="5">
        <f t="shared" si="73"/>
        <v>0</v>
      </c>
      <c r="E95" s="5">
        <f t="shared" si="73"/>
        <v>658.33013204999997</v>
      </c>
      <c r="F95" s="5">
        <f>SUM(F96+F97)</f>
        <v>658.33013204999997</v>
      </c>
      <c r="G95" s="5">
        <f t="shared" ref="G95:H95" si="74">SUM(G96+G97)</f>
        <v>134.59561554000001</v>
      </c>
      <c r="H95" s="5">
        <f t="shared" si="74"/>
        <v>0</v>
      </c>
      <c r="I95" s="50">
        <f t="shared" si="73"/>
        <v>792.92574759000001</v>
      </c>
    </row>
    <row r="96" spans="1:9" ht="12.75" customHeight="1" x14ac:dyDescent="0.2">
      <c r="A96" s="21" t="s">
        <v>63</v>
      </c>
      <c r="B96" s="5">
        <v>378.46162773000015</v>
      </c>
      <c r="C96" s="5">
        <v>-17.186155039999999</v>
      </c>
      <c r="D96" s="5">
        <v>0</v>
      </c>
      <c r="E96" s="5">
        <f>SUM(B96+C96+D96)</f>
        <v>361.27547269000013</v>
      </c>
      <c r="F96" s="5">
        <f t="shared" ref="F96:F97" si="75">SUM(E96)</f>
        <v>361.27547269000013</v>
      </c>
      <c r="G96" s="5">
        <v>301.43768717</v>
      </c>
      <c r="H96" s="5">
        <v>0</v>
      </c>
      <c r="I96" s="50">
        <f>SUM(F96+G96+H96)</f>
        <v>662.71315986000013</v>
      </c>
    </row>
    <row r="97" spans="1:9" ht="12.75" customHeight="1" x14ac:dyDescent="0.2">
      <c r="A97" s="21" t="s">
        <v>64</v>
      </c>
      <c r="B97" s="5">
        <v>65.751183759999861</v>
      </c>
      <c r="C97" s="5">
        <v>231.30347560000001</v>
      </c>
      <c r="D97" s="5">
        <v>0</v>
      </c>
      <c r="E97" s="5">
        <f>SUM(B97+C97+D97)</f>
        <v>297.05465935999985</v>
      </c>
      <c r="F97" s="5">
        <f t="shared" si="75"/>
        <v>297.05465935999985</v>
      </c>
      <c r="G97" s="5">
        <v>-166.84207162999999</v>
      </c>
      <c r="H97" s="5">
        <v>0</v>
      </c>
      <c r="I97" s="50">
        <f>SUM(F97+G97+H97)</f>
        <v>130.21258772999985</v>
      </c>
    </row>
    <row r="98" spans="1:9" ht="12.75" customHeight="1" x14ac:dyDescent="0.2">
      <c r="A98" s="21" t="s">
        <v>65</v>
      </c>
      <c r="B98" s="5">
        <f>SUM(B99+B100)</f>
        <v>1835.1531633199995</v>
      </c>
      <c r="C98" s="5">
        <f t="shared" ref="C98:I98" si="76">SUM(C99+C100)</f>
        <v>-1.5629864200000001</v>
      </c>
      <c r="D98" s="5">
        <f t="shared" si="76"/>
        <v>0</v>
      </c>
      <c r="E98" s="5">
        <f t="shared" si="76"/>
        <v>1833.5901768999995</v>
      </c>
      <c r="F98" s="5">
        <f>SUM(F99+F100)</f>
        <v>1833.5901768999995</v>
      </c>
      <c r="G98" s="5">
        <f t="shared" ref="G98:H98" si="77">SUM(G99+G100)</f>
        <v>-3.1174847199999998</v>
      </c>
      <c r="H98" s="5">
        <f t="shared" si="77"/>
        <v>0</v>
      </c>
      <c r="I98" s="50">
        <f t="shared" si="76"/>
        <v>1830.4726921799995</v>
      </c>
    </row>
    <row r="99" spans="1:9" ht="12.75" customHeight="1" x14ac:dyDescent="0.2">
      <c r="A99" s="21" t="s">
        <v>39</v>
      </c>
      <c r="B99" s="6">
        <v>0</v>
      </c>
      <c r="C99" s="6">
        <v>0</v>
      </c>
      <c r="D99" s="6">
        <v>0</v>
      </c>
      <c r="E99" s="5">
        <f>SUM(B99+C99+D99)</f>
        <v>0</v>
      </c>
      <c r="F99" s="5">
        <f>SUM(E99)</f>
        <v>0</v>
      </c>
      <c r="G99" s="6">
        <v>0</v>
      </c>
      <c r="H99" s="6">
        <v>0</v>
      </c>
      <c r="I99" s="50">
        <f>SUM(F99+G99+H99)</f>
        <v>0</v>
      </c>
    </row>
    <row r="100" spans="1:9" ht="12.75" customHeight="1" x14ac:dyDescent="0.2">
      <c r="A100" s="21" t="s">
        <v>44</v>
      </c>
      <c r="B100" s="5">
        <f>SUM(B101+B102+B103+B104+B105)</f>
        <v>1835.1531633199995</v>
      </c>
      <c r="C100" s="5">
        <f t="shared" ref="C100:I100" si="78">SUM(C101+C102+C103+C104+C105)</f>
        <v>-1.5629864200000001</v>
      </c>
      <c r="D100" s="5">
        <f t="shared" si="78"/>
        <v>0</v>
      </c>
      <c r="E100" s="5">
        <f t="shared" si="78"/>
        <v>1833.5901768999995</v>
      </c>
      <c r="F100" s="5">
        <f>SUM(F101+F102+F103+F104+F105)</f>
        <v>1833.5901768999995</v>
      </c>
      <c r="G100" s="5">
        <f t="shared" ref="G100:H100" si="79">SUM(G101+G102+G103+G104+G105)</f>
        <v>-3.1174847199999998</v>
      </c>
      <c r="H100" s="5">
        <f t="shared" si="79"/>
        <v>0</v>
      </c>
      <c r="I100" s="50">
        <f t="shared" si="78"/>
        <v>1830.4726921799995</v>
      </c>
    </row>
    <row r="101" spans="1:9" ht="12.75" customHeight="1" x14ac:dyDescent="0.2">
      <c r="A101" s="21" t="s">
        <v>66</v>
      </c>
      <c r="B101" s="6">
        <v>0</v>
      </c>
      <c r="C101" s="6">
        <v>0</v>
      </c>
      <c r="D101" s="6">
        <v>0</v>
      </c>
      <c r="E101" s="5">
        <f>SUM(B101+C101+D101)</f>
        <v>0</v>
      </c>
      <c r="F101" s="5">
        <f t="shared" ref="F101:F105" si="80">SUM(E101)</f>
        <v>0</v>
      </c>
      <c r="G101" s="6">
        <v>0</v>
      </c>
      <c r="H101" s="6">
        <v>0</v>
      </c>
      <c r="I101" s="50">
        <f>SUM(F101+G101+H101)</f>
        <v>0</v>
      </c>
    </row>
    <row r="102" spans="1:9" ht="12.75" customHeight="1" x14ac:dyDescent="0.2">
      <c r="A102" s="21" t="s">
        <v>67</v>
      </c>
      <c r="B102" s="5">
        <v>1479.8819473799995</v>
      </c>
      <c r="C102" s="5">
        <v>-9.6755102399999995</v>
      </c>
      <c r="D102" s="5">
        <v>0</v>
      </c>
      <c r="E102" s="5">
        <f>SUM(B102+C102+D102)</f>
        <v>1470.2064371399995</v>
      </c>
      <c r="F102" s="5">
        <f t="shared" si="80"/>
        <v>1470.2064371399995</v>
      </c>
      <c r="G102" s="5">
        <v>2.77851844</v>
      </c>
      <c r="H102" s="5">
        <v>0</v>
      </c>
      <c r="I102" s="50">
        <f>SUM(F102+G102+H102)</f>
        <v>1472.9849555799995</v>
      </c>
    </row>
    <row r="103" spans="1:9" ht="12.75" customHeight="1" x14ac:dyDescent="0.2">
      <c r="A103" s="21" t="s">
        <v>68</v>
      </c>
      <c r="B103" s="6">
        <v>0</v>
      </c>
      <c r="C103" s="6">
        <v>0</v>
      </c>
      <c r="D103" s="6">
        <v>0</v>
      </c>
      <c r="E103" s="5">
        <f>SUM(B103+C103+D103)</f>
        <v>0</v>
      </c>
      <c r="F103" s="5">
        <f t="shared" si="80"/>
        <v>0</v>
      </c>
      <c r="G103" s="6">
        <v>0</v>
      </c>
      <c r="H103" s="6">
        <v>0</v>
      </c>
      <c r="I103" s="50">
        <f>SUM(F103+G103+H103)</f>
        <v>0</v>
      </c>
    </row>
    <row r="104" spans="1:9" ht="12.75" customHeight="1" x14ac:dyDescent="0.2">
      <c r="A104" s="21" t="s">
        <v>69</v>
      </c>
      <c r="B104" s="5">
        <v>318.63529118000008</v>
      </c>
      <c r="C104" s="5">
        <v>8.0472148899999993</v>
      </c>
      <c r="D104" s="5">
        <v>0</v>
      </c>
      <c r="E104" s="5">
        <f>SUM(B104+C104+D104)</f>
        <v>326.6825060700001</v>
      </c>
      <c r="F104" s="5">
        <f t="shared" si="80"/>
        <v>326.6825060700001</v>
      </c>
      <c r="G104" s="5">
        <v>-5.96196518</v>
      </c>
      <c r="H104" s="5">
        <v>0</v>
      </c>
      <c r="I104" s="50">
        <f>SUM(F104+G104+H104)</f>
        <v>320.72054089000011</v>
      </c>
    </row>
    <row r="105" spans="1:9" ht="12.75" customHeight="1" x14ac:dyDescent="0.2">
      <c r="A105" s="21" t="s">
        <v>70</v>
      </c>
      <c r="B105" s="5">
        <v>36.63592475999998</v>
      </c>
      <c r="C105" s="5">
        <v>6.5308930000000001E-2</v>
      </c>
      <c r="D105" s="5">
        <v>0</v>
      </c>
      <c r="E105" s="5">
        <f>SUM(B105+C105+D105)</f>
        <v>36.701233689999981</v>
      </c>
      <c r="F105" s="5">
        <f t="shared" si="80"/>
        <v>36.701233689999981</v>
      </c>
      <c r="G105" s="5">
        <v>6.5962019999999996E-2</v>
      </c>
      <c r="H105" s="5">
        <v>0</v>
      </c>
      <c r="I105" s="50">
        <f>SUM(F105+G105+H105)</f>
        <v>36.767195709999982</v>
      </c>
    </row>
    <row r="106" spans="1:9" ht="12.75" customHeight="1" x14ac:dyDescent="0.2">
      <c r="A106" s="20" t="s">
        <v>71</v>
      </c>
      <c r="B106" s="48">
        <f>SUM(B107+B108+B109+B110+B119)</f>
        <v>6876.0701630200001</v>
      </c>
      <c r="C106" s="48">
        <f t="shared" ref="C106:I106" si="81">SUM(C107+C108+C109+C110+C119)</f>
        <v>-1.6317190099999443</v>
      </c>
      <c r="D106" s="48">
        <f t="shared" si="81"/>
        <v>7.5260418499999995</v>
      </c>
      <c r="E106" s="48">
        <f t="shared" si="81"/>
        <v>6881.9644858600004</v>
      </c>
      <c r="F106" s="48">
        <f>SUM(F107+F108+F109+F110+F119)</f>
        <v>6881.9644858600004</v>
      </c>
      <c r="G106" s="48">
        <f t="shared" ref="G106:H106" si="82">SUM(G107+G108+G109+G110+G119)</f>
        <v>-873.90527652000003</v>
      </c>
      <c r="H106" s="48">
        <f t="shared" si="82"/>
        <v>-7.8681634500000008</v>
      </c>
      <c r="I106" s="49">
        <f t="shared" si="81"/>
        <v>6000.1910458900011</v>
      </c>
    </row>
    <row r="107" spans="1:9" ht="12.75" customHeight="1" x14ac:dyDescent="0.2">
      <c r="A107" s="21" t="s">
        <v>72</v>
      </c>
      <c r="B107" s="6">
        <v>0</v>
      </c>
      <c r="C107" s="6">
        <v>0</v>
      </c>
      <c r="D107" s="6">
        <v>0</v>
      </c>
      <c r="E107" s="5">
        <f>SUM(B107+C107+D107)</f>
        <v>0</v>
      </c>
      <c r="F107" s="5">
        <f t="shared" ref="F107:F109" si="83">SUM(E107)</f>
        <v>0</v>
      </c>
      <c r="G107" s="6">
        <v>0</v>
      </c>
      <c r="H107" s="6">
        <v>0</v>
      </c>
      <c r="I107" s="50">
        <f>SUM(F107+G107+H107)</f>
        <v>0</v>
      </c>
    </row>
    <row r="108" spans="1:9" ht="12.75" customHeight="1" x14ac:dyDescent="0.2">
      <c r="A108" s="21" t="s">
        <v>73</v>
      </c>
      <c r="B108" s="5">
        <v>623.62524529000018</v>
      </c>
      <c r="C108" s="5">
        <v>-5.3766825300000001</v>
      </c>
      <c r="D108" s="5">
        <v>6.7430850299999996</v>
      </c>
      <c r="E108" s="5">
        <f>SUM(B108+C108+D108)</f>
        <v>624.99164779000012</v>
      </c>
      <c r="F108" s="5">
        <f t="shared" si="83"/>
        <v>624.99164779000012</v>
      </c>
      <c r="G108" s="5">
        <v>-6.01644662</v>
      </c>
      <c r="H108" s="5">
        <v>-7.0433110900000004</v>
      </c>
      <c r="I108" s="50">
        <f>SUM(F108+G108+H108)</f>
        <v>611.93189008000013</v>
      </c>
    </row>
    <row r="109" spans="1:9" ht="12.75" customHeight="1" x14ac:dyDescent="0.2">
      <c r="A109" s="21" t="s">
        <v>74</v>
      </c>
      <c r="B109" s="5">
        <v>72.410719600000036</v>
      </c>
      <c r="C109" s="5">
        <v>0</v>
      </c>
      <c r="D109" s="5">
        <v>0.78295682</v>
      </c>
      <c r="E109" s="5">
        <f>SUM(B109+C109+D109)</f>
        <v>73.193676420000031</v>
      </c>
      <c r="F109" s="5">
        <f t="shared" si="83"/>
        <v>73.193676420000031</v>
      </c>
      <c r="G109" s="5">
        <v>0</v>
      </c>
      <c r="H109" s="5">
        <v>-0.82485235999999995</v>
      </c>
      <c r="I109" s="50">
        <f>SUM(F109+G109+H109)</f>
        <v>72.368824060000037</v>
      </c>
    </row>
    <row r="110" spans="1:9" ht="12.75" customHeight="1" x14ac:dyDescent="0.2">
      <c r="A110" s="20" t="s">
        <v>75</v>
      </c>
      <c r="B110" s="5">
        <f>SUM(B111+B114)</f>
        <v>6180.0341981299998</v>
      </c>
      <c r="C110" s="5">
        <f t="shared" ref="C110:I110" si="84">SUM(C111+C114)</f>
        <v>3.7449635200000557</v>
      </c>
      <c r="D110" s="5">
        <f t="shared" si="84"/>
        <v>0</v>
      </c>
      <c r="E110" s="5">
        <f t="shared" si="84"/>
        <v>6183.7791616499999</v>
      </c>
      <c r="F110" s="5">
        <f>SUM(F111+F114)</f>
        <v>6183.7791616499999</v>
      </c>
      <c r="G110" s="5">
        <f t="shared" ref="G110:H110" si="85">SUM(G111+G114)</f>
        <v>-867.88882990000002</v>
      </c>
      <c r="H110" s="5">
        <f t="shared" si="85"/>
        <v>0</v>
      </c>
      <c r="I110" s="50">
        <f t="shared" si="84"/>
        <v>5315.8903317500008</v>
      </c>
    </row>
    <row r="111" spans="1:9" ht="12.75" customHeight="1" x14ac:dyDescent="0.2">
      <c r="A111" s="20" t="s">
        <v>76</v>
      </c>
      <c r="B111" s="5">
        <f>SUM(B112+B113)</f>
        <v>4197.7322098900004</v>
      </c>
      <c r="C111" s="5">
        <f t="shared" ref="C111:I111" si="86">SUM(C112+C113)</f>
        <v>-556.42978774999995</v>
      </c>
      <c r="D111" s="5">
        <f t="shared" si="86"/>
        <v>0</v>
      </c>
      <c r="E111" s="5">
        <f t="shared" si="86"/>
        <v>3641.3024221400005</v>
      </c>
      <c r="F111" s="5">
        <f>SUM(F112+F113)</f>
        <v>3641.3024221400005</v>
      </c>
      <c r="G111" s="5">
        <f t="shared" ref="G111:H111" si="87">SUM(G112+G113)</f>
        <v>-169.58014231999999</v>
      </c>
      <c r="H111" s="5">
        <f t="shared" si="87"/>
        <v>0</v>
      </c>
      <c r="I111" s="50">
        <f t="shared" si="86"/>
        <v>3471.7222798200005</v>
      </c>
    </row>
    <row r="112" spans="1:9" ht="12.75" customHeight="1" x14ac:dyDescent="0.2">
      <c r="A112" s="21" t="s">
        <v>77</v>
      </c>
      <c r="B112" s="6">
        <v>0</v>
      </c>
      <c r="C112" s="6">
        <v>0</v>
      </c>
      <c r="D112" s="6">
        <v>0</v>
      </c>
      <c r="E112" s="5">
        <f>SUM(B112+C112+D112)</f>
        <v>0</v>
      </c>
      <c r="F112" s="5">
        <f t="shared" ref="F112:F113" si="88">SUM(E112)</f>
        <v>0</v>
      </c>
      <c r="G112" s="6">
        <v>0</v>
      </c>
      <c r="H112" s="6">
        <v>0</v>
      </c>
      <c r="I112" s="50">
        <f>SUM(F112+G112+H112)</f>
        <v>0</v>
      </c>
    </row>
    <row r="113" spans="1:9" ht="12.75" customHeight="1" x14ac:dyDescent="0.2">
      <c r="A113" s="21" t="s">
        <v>78</v>
      </c>
      <c r="B113" s="5">
        <v>4197.7322098900004</v>
      </c>
      <c r="C113" s="5">
        <v>-556.42978774999995</v>
      </c>
      <c r="D113" s="5">
        <v>0</v>
      </c>
      <c r="E113" s="5">
        <f>SUM(B113+C113+D113)</f>
        <v>3641.3024221400005</v>
      </c>
      <c r="F113" s="5">
        <f t="shared" si="88"/>
        <v>3641.3024221400005</v>
      </c>
      <c r="G113" s="5">
        <v>-169.58014231999999</v>
      </c>
      <c r="H113" s="5">
        <v>0</v>
      </c>
      <c r="I113" s="50">
        <f>SUM(F113+G113+H113)</f>
        <v>3471.7222798200005</v>
      </c>
    </row>
    <row r="114" spans="1:9" ht="12.75" customHeight="1" x14ac:dyDescent="0.2">
      <c r="A114" s="20" t="s">
        <v>79</v>
      </c>
      <c r="B114" s="5">
        <f>SUM(B115+B116+B117+B118)</f>
        <v>1982.3019882399997</v>
      </c>
      <c r="C114" s="5">
        <f t="shared" ref="C114:I114" si="89">SUM(C115+C116+C117+C118)</f>
        <v>560.17475127</v>
      </c>
      <c r="D114" s="5">
        <f t="shared" si="89"/>
        <v>0</v>
      </c>
      <c r="E114" s="5">
        <f t="shared" si="89"/>
        <v>2542.4767395099998</v>
      </c>
      <c r="F114" s="5">
        <f>SUM(F115+F116+F117+F118)</f>
        <v>2542.4767395099998</v>
      </c>
      <c r="G114" s="5">
        <f t="shared" ref="G114:H114" si="90">SUM(G115+G116+G117+G118)</f>
        <v>-698.30868757999997</v>
      </c>
      <c r="H114" s="5">
        <f t="shared" si="90"/>
        <v>0</v>
      </c>
      <c r="I114" s="50">
        <f t="shared" si="89"/>
        <v>1844.1680519299998</v>
      </c>
    </row>
    <row r="115" spans="1:9" ht="12.75" customHeight="1" x14ac:dyDescent="0.2">
      <c r="A115" s="21" t="s">
        <v>80</v>
      </c>
      <c r="B115" s="6">
        <v>0</v>
      </c>
      <c r="C115" s="6">
        <v>0</v>
      </c>
      <c r="D115" s="6">
        <v>0</v>
      </c>
      <c r="E115" s="5">
        <f>SUM(B115+C115+D115)</f>
        <v>0</v>
      </c>
      <c r="F115" s="5">
        <f t="shared" ref="F115:F119" si="91">SUM(E115)</f>
        <v>0</v>
      </c>
      <c r="G115" s="6">
        <v>0</v>
      </c>
      <c r="H115" s="6">
        <v>0</v>
      </c>
      <c r="I115" s="50">
        <f>SUM(F115+G115+H115)</f>
        <v>0</v>
      </c>
    </row>
    <row r="116" spans="1:9" ht="12.75" customHeight="1" x14ac:dyDescent="0.2">
      <c r="A116" s="21" t="s">
        <v>81</v>
      </c>
      <c r="B116" s="5">
        <v>1982.3019882399997</v>
      </c>
      <c r="C116" s="5">
        <v>560.17475127</v>
      </c>
      <c r="D116" s="5">
        <v>0</v>
      </c>
      <c r="E116" s="5">
        <f>SUM(B116+C116+D116)</f>
        <v>2542.4767395099998</v>
      </c>
      <c r="F116" s="5">
        <f t="shared" si="91"/>
        <v>2542.4767395099998</v>
      </c>
      <c r="G116" s="5">
        <v>-698.30868757999997</v>
      </c>
      <c r="H116" s="5">
        <v>0</v>
      </c>
      <c r="I116" s="50">
        <f>SUM(F116+G116+H116)</f>
        <v>1844.1680519299998</v>
      </c>
    </row>
    <row r="117" spans="1:9" ht="12.75" customHeight="1" x14ac:dyDescent="0.2">
      <c r="A117" s="21" t="s">
        <v>82</v>
      </c>
      <c r="B117" s="6">
        <v>0</v>
      </c>
      <c r="C117" s="6">
        <v>0</v>
      </c>
      <c r="D117" s="6">
        <v>0</v>
      </c>
      <c r="E117" s="5">
        <f>SUM(B117+C117+D117)</f>
        <v>0</v>
      </c>
      <c r="F117" s="5">
        <f t="shared" si="91"/>
        <v>0</v>
      </c>
      <c r="G117" s="6">
        <v>0</v>
      </c>
      <c r="H117" s="6">
        <v>0</v>
      </c>
      <c r="I117" s="50">
        <f>SUM(F117+G117+H117)</f>
        <v>0</v>
      </c>
    </row>
    <row r="118" spans="1:9" ht="12.75" customHeight="1" x14ac:dyDescent="0.2">
      <c r="A118" s="21" t="s">
        <v>83</v>
      </c>
      <c r="B118" s="6">
        <v>0</v>
      </c>
      <c r="C118" s="6">
        <v>0</v>
      </c>
      <c r="D118" s="6">
        <v>0</v>
      </c>
      <c r="E118" s="5">
        <f>SUM(B118+C118+D118)</f>
        <v>0</v>
      </c>
      <c r="F118" s="5">
        <f t="shared" si="91"/>
        <v>0</v>
      </c>
      <c r="G118" s="6">
        <v>0</v>
      </c>
      <c r="H118" s="6">
        <v>0</v>
      </c>
      <c r="I118" s="50">
        <f>SUM(F118+G118+H118)</f>
        <v>0</v>
      </c>
    </row>
    <row r="119" spans="1:9" ht="12.75" customHeight="1" x14ac:dyDescent="0.2">
      <c r="A119" s="21" t="s">
        <v>84</v>
      </c>
      <c r="B119" s="6">
        <v>0</v>
      </c>
      <c r="C119" s="6">
        <v>0</v>
      </c>
      <c r="D119" s="6">
        <v>0</v>
      </c>
      <c r="E119" s="5">
        <f>SUM(B119+C119+D119)</f>
        <v>0</v>
      </c>
      <c r="F119" s="5">
        <f t="shared" si="91"/>
        <v>0</v>
      </c>
      <c r="G119" s="6">
        <v>0</v>
      </c>
      <c r="H119" s="6">
        <v>0</v>
      </c>
      <c r="I119" s="50">
        <f>SUM(F119+G119+H119)</f>
        <v>0</v>
      </c>
    </row>
    <row r="120" spans="1:9" ht="15" customHeight="1" x14ac:dyDescent="0.2">
      <c r="A120" s="20" t="s">
        <v>85</v>
      </c>
      <c r="B120" s="48">
        <f t="shared" ref="B120:I120" si="92">SUM(B121+B137+B162)</f>
        <v>165197.86180542997</v>
      </c>
      <c r="C120" s="48">
        <f t="shared" si="92"/>
        <v>3418.4172526500001</v>
      </c>
      <c r="D120" s="48">
        <f t="shared" si="92"/>
        <v>675.85753342199996</v>
      </c>
      <c r="E120" s="48">
        <f t="shared" si="92"/>
        <v>169292.136591502</v>
      </c>
      <c r="F120" s="48">
        <f t="shared" si="92"/>
        <v>169292.136591502</v>
      </c>
      <c r="G120" s="48">
        <f t="shared" si="92"/>
        <v>3242.41618836</v>
      </c>
      <c r="H120" s="48">
        <f t="shared" si="92"/>
        <v>-204.88274582</v>
      </c>
      <c r="I120" s="49">
        <f t="shared" si="92"/>
        <v>172329.67003404198</v>
      </c>
    </row>
    <row r="121" spans="1:9" ht="12.75" customHeight="1" x14ac:dyDescent="0.2">
      <c r="A121" s="20" t="s">
        <v>86</v>
      </c>
      <c r="B121" s="48">
        <f t="shared" ref="B121:I121" si="93">SUM(B122+B130)</f>
        <v>61661.894648059984</v>
      </c>
      <c r="C121" s="48">
        <f t="shared" si="93"/>
        <v>828.12375590000011</v>
      </c>
      <c r="D121" s="48">
        <f t="shared" si="93"/>
        <v>0</v>
      </c>
      <c r="E121" s="48">
        <f t="shared" si="93"/>
        <v>62490.018403959984</v>
      </c>
      <c r="F121" s="48">
        <f t="shared" si="93"/>
        <v>62490.018403959984</v>
      </c>
      <c r="G121" s="48">
        <f t="shared" si="93"/>
        <v>1867.73753326</v>
      </c>
      <c r="H121" s="48">
        <f t="shared" si="93"/>
        <v>0</v>
      </c>
      <c r="I121" s="49">
        <f t="shared" si="93"/>
        <v>64357.75593721999</v>
      </c>
    </row>
    <row r="122" spans="1:9" ht="12.75" customHeight="1" x14ac:dyDescent="0.2">
      <c r="A122" s="20" t="s">
        <v>87</v>
      </c>
      <c r="B122" s="48">
        <f>SUM(B123+B124)</f>
        <v>40746.502626969988</v>
      </c>
      <c r="C122" s="48">
        <f t="shared" ref="C122:I122" si="94">SUM(C123+C124)</f>
        <v>648.98459005000007</v>
      </c>
      <c r="D122" s="48">
        <f t="shared" si="94"/>
        <v>0</v>
      </c>
      <c r="E122" s="48">
        <f t="shared" si="94"/>
        <v>41395.487217019989</v>
      </c>
      <c r="F122" s="48">
        <f>SUM(F123+F124)</f>
        <v>41395.487217019989</v>
      </c>
      <c r="G122" s="48">
        <f t="shared" ref="G122:H122" si="95">SUM(G123+G124)</f>
        <v>1538.1980180099999</v>
      </c>
      <c r="H122" s="48">
        <f t="shared" si="95"/>
        <v>0</v>
      </c>
      <c r="I122" s="49">
        <f t="shared" si="94"/>
        <v>42933.685235029989</v>
      </c>
    </row>
    <row r="123" spans="1:9" ht="12.75" customHeight="1" x14ac:dyDescent="0.2">
      <c r="A123" s="23" t="s">
        <v>88</v>
      </c>
      <c r="B123" s="6">
        <v>0</v>
      </c>
      <c r="C123" s="6">
        <v>0</v>
      </c>
      <c r="D123" s="6">
        <v>0</v>
      </c>
      <c r="E123" s="5">
        <f>SUM(B123+C123+D123)</f>
        <v>0</v>
      </c>
      <c r="F123" s="5">
        <f>SUM(E123)</f>
        <v>0</v>
      </c>
      <c r="G123" s="6">
        <v>0</v>
      </c>
      <c r="H123" s="6">
        <v>0</v>
      </c>
      <c r="I123" s="50">
        <f>SUM(F123+G123+H123)</f>
        <v>0</v>
      </c>
    </row>
    <row r="124" spans="1:9" ht="12.75" customHeight="1" x14ac:dyDescent="0.2">
      <c r="A124" s="20" t="s">
        <v>89</v>
      </c>
      <c r="B124" s="5">
        <f>SUM(B125)</f>
        <v>40746.502626969988</v>
      </c>
      <c r="C124" s="5">
        <f t="shared" ref="C124:I124" si="96">SUM(C125)</f>
        <v>648.98459005000007</v>
      </c>
      <c r="D124" s="5">
        <f t="shared" si="96"/>
        <v>0</v>
      </c>
      <c r="E124" s="5">
        <f t="shared" si="96"/>
        <v>41395.487217019989</v>
      </c>
      <c r="F124" s="5">
        <f>SUM(F125)</f>
        <v>41395.487217019989</v>
      </c>
      <c r="G124" s="5">
        <f t="shared" ref="G124:H124" si="97">SUM(G125)</f>
        <v>1538.1980180099999</v>
      </c>
      <c r="H124" s="5">
        <f t="shared" si="97"/>
        <v>0</v>
      </c>
      <c r="I124" s="50">
        <f t="shared" si="96"/>
        <v>42933.685235029989</v>
      </c>
    </row>
    <row r="125" spans="1:9" ht="12.75" customHeight="1" x14ac:dyDescent="0.2">
      <c r="A125" s="20" t="s">
        <v>90</v>
      </c>
      <c r="B125" s="5">
        <f>SUM(B126+B127+B128+B129)</f>
        <v>40746.502626969988</v>
      </c>
      <c r="C125" s="5">
        <f t="shared" ref="C125:D125" si="98">SUM(C126+C127+C128+C129)</f>
        <v>648.98459005000007</v>
      </c>
      <c r="D125" s="5">
        <f t="shared" si="98"/>
        <v>0</v>
      </c>
      <c r="E125" s="5">
        <f>SUM(E126+E127+E128+E129)</f>
        <v>41395.487217019989</v>
      </c>
      <c r="F125" s="5">
        <f>SUM(F126+F127+F128+F129)</f>
        <v>41395.487217019989</v>
      </c>
      <c r="G125" s="5">
        <f t="shared" ref="G125:H125" si="99">SUM(G126+G127+G128+G129)</f>
        <v>1538.1980180099999</v>
      </c>
      <c r="H125" s="5">
        <f t="shared" si="99"/>
        <v>0</v>
      </c>
      <c r="I125" s="50">
        <f>SUM(I126+I127+I128+I129)</f>
        <v>42933.685235029989</v>
      </c>
    </row>
    <row r="126" spans="1:9" ht="12.75" customHeight="1" x14ac:dyDescent="0.2">
      <c r="A126" s="21" t="s">
        <v>63</v>
      </c>
      <c r="B126" s="5">
        <v>8534.3558717000014</v>
      </c>
      <c r="C126" s="5">
        <v>201.44673539000001</v>
      </c>
      <c r="D126" s="5">
        <v>0</v>
      </c>
      <c r="E126" s="5">
        <f>SUM(B126+C126+D126)</f>
        <v>8735.8026070900014</v>
      </c>
      <c r="F126" s="5">
        <f t="shared" ref="F126:F129" si="100">SUM(E126)</f>
        <v>8735.8026070900014</v>
      </c>
      <c r="G126" s="5">
        <v>1290.8426661199999</v>
      </c>
      <c r="H126" s="5">
        <v>0</v>
      </c>
      <c r="I126" s="50">
        <f>SUM(F126+G126+H126)</f>
        <v>10026.645273210001</v>
      </c>
    </row>
    <row r="127" spans="1:9" ht="12.75" customHeight="1" x14ac:dyDescent="0.2">
      <c r="A127" s="21" t="s">
        <v>64</v>
      </c>
      <c r="B127" s="5">
        <v>3668.2141942999997</v>
      </c>
      <c r="C127" s="5">
        <v>155.660135</v>
      </c>
      <c r="D127" s="5">
        <v>0</v>
      </c>
      <c r="E127" s="5">
        <f>SUM(B127+C127+D127)</f>
        <v>3823.8743292999998</v>
      </c>
      <c r="F127" s="5">
        <f t="shared" si="100"/>
        <v>3823.8743292999998</v>
      </c>
      <c r="G127" s="5">
        <v>92.851001389999993</v>
      </c>
      <c r="H127" s="5">
        <v>0</v>
      </c>
      <c r="I127" s="50">
        <f>SUM(F127+G127+H127)</f>
        <v>3916.7253306899997</v>
      </c>
    </row>
    <row r="128" spans="1:9" ht="12.75" customHeight="1" x14ac:dyDescent="0.2">
      <c r="A128" s="21" t="s">
        <v>69</v>
      </c>
      <c r="B128" s="5">
        <v>3290.5689539299992</v>
      </c>
      <c r="C128" s="5">
        <v>71.328711569999996</v>
      </c>
      <c r="D128" s="5">
        <v>0</v>
      </c>
      <c r="E128" s="5">
        <f>SUM(B128+C128+D128)</f>
        <v>3361.8976654999992</v>
      </c>
      <c r="F128" s="5">
        <f t="shared" si="100"/>
        <v>3361.8976654999992</v>
      </c>
      <c r="G128" s="5">
        <v>-52.076361980000001</v>
      </c>
      <c r="H128" s="5">
        <v>0</v>
      </c>
      <c r="I128" s="50">
        <f>SUM(F128+G128+H128)</f>
        <v>3309.8213035199992</v>
      </c>
    </row>
    <row r="129" spans="1:9" ht="12.75" customHeight="1" x14ac:dyDescent="0.2">
      <c r="A129" s="21" t="s">
        <v>91</v>
      </c>
      <c r="B129" s="5">
        <v>25253.363607039988</v>
      </c>
      <c r="C129" s="5">
        <v>220.54900809</v>
      </c>
      <c r="D129" s="5">
        <v>0</v>
      </c>
      <c r="E129" s="5">
        <f>SUM(B129+C129+D129)</f>
        <v>25473.91261512999</v>
      </c>
      <c r="F129" s="5">
        <f t="shared" si="100"/>
        <v>25473.91261512999</v>
      </c>
      <c r="G129" s="5">
        <v>206.58071247999999</v>
      </c>
      <c r="H129" s="5">
        <v>0</v>
      </c>
      <c r="I129" s="50">
        <f>SUM(F129+G129+H129)</f>
        <v>25680.493327609991</v>
      </c>
    </row>
    <row r="130" spans="1:9" ht="12.75" customHeight="1" x14ac:dyDescent="0.2">
      <c r="A130" s="20" t="s">
        <v>92</v>
      </c>
      <c r="B130" s="48">
        <f t="shared" ref="B130:I130" si="101">SUM(B131+B134)</f>
        <v>20915.39202109</v>
      </c>
      <c r="C130" s="48">
        <f t="shared" si="101"/>
        <v>179.13916584999998</v>
      </c>
      <c r="D130" s="48">
        <f t="shared" si="101"/>
        <v>0</v>
      </c>
      <c r="E130" s="48">
        <f t="shared" si="101"/>
        <v>21094.531186939999</v>
      </c>
      <c r="F130" s="48">
        <f t="shared" si="101"/>
        <v>21094.531186939999</v>
      </c>
      <c r="G130" s="48">
        <f t="shared" si="101"/>
        <v>329.53951525000002</v>
      </c>
      <c r="H130" s="48">
        <f t="shared" si="101"/>
        <v>0</v>
      </c>
      <c r="I130" s="49">
        <f t="shared" si="101"/>
        <v>21424.070702190002</v>
      </c>
    </row>
    <row r="131" spans="1:9" ht="12.75" customHeight="1" x14ac:dyDescent="0.2">
      <c r="A131" s="20" t="s">
        <v>93</v>
      </c>
      <c r="B131" s="5">
        <f t="shared" ref="B131:I131" si="102">SUM(B132+B133)</f>
        <v>-3005.7614170900006</v>
      </c>
      <c r="C131" s="5">
        <f t="shared" si="102"/>
        <v>72.95009585999999</v>
      </c>
      <c r="D131" s="5">
        <f t="shared" si="102"/>
        <v>0</v>
      </c>
      <c r="E131" s="5">
        <f t="shared" si="102"/>
        <v>-2932.81132123</v>
      </c>
      <c r="F131" s="5">
        <f t="shared" si="102"/>
        <v>-2932.81132123</v>
      </c>
      <c r="G131" s="5">
        <f t="shared" si="102"/>
        <v>-151.32201734</v>
      </c>
      <c r="H131" s="5">
        <f t="shared" si="102"/>
        <v>0</v>
      </c>
      <c r="I131" s="50">
        <f t="shared" si="102"/>
        <v>-3084.13333857</v>
      </c>
    </row>
    <row r="132" spans="1:9" ht="12.75" customHeight="1" x14ac:dyDescent="0.2">
      <c r="A132" s="21" t="s">
        <v>15</v>
      </c>
      <c r="B132" s="5">
        <v>-787.11804386000017</v>
      </c>
      <c r="C132" s="5">
        <v>103.31016520999999</v>
      </c>
      <c r="D132" s="5">
        <v>0</v>
      </c>
      <c r="E132" s="5">
        <f>SUM(B132+C132+D132)</f>
        <v>-683.80787865000013</v>
      </c>
      <c r="F132" s="5">
        <f t="shared" ref="F132:F133" si="103">SUM(E132)</f>
        <v>-683.80787865000013</v>
      </c>
      <c r="G132" s="5">
        <v>2.2500378799999998</v>
      </c>
      <c r="H132" s="5">
        <v>0</v>
      </c>
      <c r="I132" s="50">
        <f>SUM(F132+G132+H132)</f>
        <v>-681.5578407700001</v>
      </c>
    </row>
    <row r="133" spans="1:9" ht="12.75" customHeight="1" x14ac:dyDescent="0.2">
      <c r="A133" s="21" t="s">
        <v>16</v>
      </c>
      <c r="B133" s="5">
        <v>-2218.6433732300002</v>
      </c>
      <c r="C133" s="5">
        <v>-30.36006935</v>
      </c>
      <c r="D133" s="5">
        <v>0</v>
      </c>
      <c r="E133" s="5">
        <f>SUM(B133+C133+D133)</f>
        <v>-2249.00344258</v>
      </c>
      <c r="F133" s="5">
        <f t="shared" si="103"/>
        <v>-2249.00344258</v>
      </c>
      <c r="G133" s="5">
        <v>-153.57205522000001</v>
      </c>
      <c r="H133" s="5">
        <v>0</v>
      </c>
      <c r="I133" s="50">
        <f>SUM(F133+G133+H133)</f>
        <v>-2402.5754978</v>
      </c>
    </row>
    <row r="134" spans="1:9" ht="12.75" customHeight="1" x14ac:dyDescent="0.2">
      <c r="A134" s="20" t="s">
        <v>94</v>
      </c>
      <c r="B134" s="5">
        <f>SUM(B135+B136)</f>
        <v>23921.153438180001</v>
      </c>
      <c r="C134" s="5">
        <f t="shared" ref="C134:I134" si="104">SUM(C135+C136)</f>
        <v>106.18906998999999</v>
      </c>
      <c r="D134" s="5">
        <f t="shared" si="104"/>
        <v>0</v>
      </c>
      <c r="E134" s="5">
        <f t="shared" si="104"/>
        <v>24027.342508170001</v>
      </c>
      <c r="F134" s="5">
        <f>SUM(F135+F136)</f>
        <v>24027.342508170001</v>
      </c>
      <c r="G134" s="5">
        <f t="shared" ref="G134:H134" si="105">SUM(G135+G136)</f>
        <v>480.86153259000002</v>
      </c>
      <c r="H134" s="5">
        <f t="shared" si="105"/>
        <v>0</v>
      </c>
      <c r="I134" s="50">
        <f t="shared" si="104"/>
        <v>24508.20404076</v>
      </c>
    </row>
    <row r="135" spans="1:9" ht="12.75" customHeight="1" x14ac:dyDescent="0.2">
      <c r="A135" s="21" t="s">
        <v>15</v>
      </c>
      <c r="B135" s="5">
        <v>5426.81900546</v>
      </c>
      <c r="C135" s="5">
        <v>-91.230596379999994</v>
      </c>
      <c r="D135" s="5">
        <v>0</v>
      </c>
      <c r="E135" s="5">
        <f>SUM(B135+C135+D135)</f>
        <v>5335.58840908</v>
      </c>
      <c r="F135" s="5">
        <f t="shared" ref="F135:F136" si="106">SUM(E135)</f>
        <v>5335.58840908</v>
      </c>
      <c r="G135" s="5">
        <v>132.92470788</v>
      </c>
      <c r="H135" s="5">
        <v>0</v>
      </c>
      <c r="I135" s="50">
        <f>SUM(F135+G135+H135)</f>
        <v>5468.5131169599999</v>
      </c>
    </row>
    <row r="136" spans="1:9" ht="12.75" customHeight="1" x14ac:dyDescent="0.2">
      <c r="A136" s="21" t="s">
        <v>16</v>
      </c>
      <c r="B136" s="5">
        <v>18494.334432720003</v>
      </c>
      <c r="C136" s="5">
        <v>197.41966636999999</v>
      </c>
      <c r="D136" s="5">
        <v>0</v>
      </c>
      <c r="E136" s="5">
        <f>SUM(B136+C136+D136)</f>
        <v>18691.754099090002</v>
      </c>
      <c r="F136" s="5">
        <f t="shared" si="106"/>
        <v>18691.754099090002</v>
      </c>
      <c r="G136" s="5">
        <v>347.93682471</v>
      </c>
      <c r="H136" s="5">
        <v>0</v>
      </c>
      <c r="I136" s="50">
        <f>SUM(F136+G136+H136)</f>
        <v>19039.690923800001</v>
      </c>
    </row>
    <row r="137" spans="1:9" ht="12.75" customHeight="1" x14ac:dyDescent="0.2">
      <c r="A137" s="20" t="s">
        <v>19</v>
      </c>
      <c r="B137" s="48">
        <f>SUM(B138+B139)</f>
        <v>31511.879552380004</v>
      </c>
      <c r="C137" s="48">
        <f t="shared" ref="C137:I137" si="107">SUM(C138+C139)</f>
        <v>1830.7360048599999</v>
      </c>
      <c r="D137" s="48">
        <f t="shared" si="107"/>
        <v>664.24048669000001</v>
      </c>
      <c r="E137" s="48">
        <f t="shared" si="107"/>
        <v>34006.856043929991</v>
      </c>
      <c r="F137" s="48">
        <f>SUM(F138+F139)</f>
        <v>34006.856043929991</v>
      </c>
      <c r="G137" s="48">
        <f t="shared" ref="G137:H137" si="108">SUM(G138+G139)</f>
        <v>-174.43744598000001</v>
      </c>
      <c r="H137" s="48">
        <f t="shared" si="108"/>
        <v>-174.34310459</v>
      </c>
      <c r="I137" s="49">
        <f t="shared" si="107"/>
        <v>33658.075493359996</v>
      </c>
    </row>
    <row r="138" spans="1:9" ht="12.75" customHeight="1" x14ac:dyDescent="0.2">
      <c r="A138" s="20" t="s">
        <v>95</v>
      </c>
      <c r="B138" s="7">
        <v>0</v>
      </c>
      <c r="C138" s="7">
        <v>0</v>
      </c>
      <c r="D138" s="7">
        <v>0</v>
      </c>
      <c r="E138" s="48">
        <f>SUM(B138+C138+D138)</f>
        <v>0</v>
      </c>
      <c r="F138" s="48">
        <f t="shared" ref="F138" si="109">SUM(E138)</f>
        <v>0</v>
      </c>
      <c r="G138" s="7">
        <v>0</v>
      </c>
      <c r="H138" s="7">
        <v>0</v>
      </c>
      <c r="I138" s="49">
        <f>SUM(F138+G138+H138)</f>
        <v>0</v>
      </c>
    </row>
    <row r="139" spans="1:9" ht="12.75" customHeight="1" x14ac:dyDescent="0.2">
      <c r="A139" s="20" t="s">
        <v>96</v>
      </c>
      <c r="B139" s="48">
        <f t="shared" ref="B139:I139" si="110">SUM(B140+B148+B155)</f>
        <v>31511.879552380004</v>
      </c>
      <c r="C139" s="48">
        <f t="shared" si="110"/>
        <v>1830.7360048599999</v>
      </c>
      <c r="D139" s="48">
        <f t="shared" si="110"/>
        <v>664.24048669000001</v>
      </c>
      <c r="E139" s="48">
        <f t="shared" si="110"/>
        <v>34006.856043929991</v>
      </c>
      <c r="F139" s="48">
        <f t="shared" si="110"/>
        <v>34006.856043929991</v>
      </c>
      <c r="G139" s="48">
        <f t="shared" si="110"/>
        <v>-174.43744598000001</v>
      </c>
      <c r="H139" s="48">
        <f t="shared" si="110"/>
        <v>-174.34310459</v>
      </c>
      <c r="I139" s="49">
        <f t="shared" si="110"/>
        <v>33658.075493359996</v>
      </c>
    </row>
    <row r="140" spans="1:9" ht="12.75" customHeight="1" x14ac:dyDescent="0.2">
      <c r="A140" s="20" t="s">
        <v>97</v>
      </c>
      <c r="B140" s="5">
        <f>SUM(B141+B142+B143)+B146</f>
        <v>30387.335436860001</v>
      </c>
      <c r="C140" s="5">
        <f t="shared" ref="C140:D140" si="111">SUM(C141+C142+C143)+C146</f>
        <v>1939.1529368399999</v>
      </c>
      <c r="D140" s="5">
        <f t="shared" si="111"/>
        <v>664.24048669000001</v>
      </c>
      <c r="E140" s="5">
        <f t="shared" ref="E140" si="112">SUM(E141+E142+E143)+E146</f>
        <v>32990.728860389994</v>
      </c>
      <c r="F140" s="5">
        <f>SUM(F141+F142+F143)+F146</f>
        <v>32990.728860389994</v>
      </c>
      <c r="G140" s="5">
        <f t="shared" ref="G140:H140" si="113">SUM(G141+G142+G143)+G146</f>
        <v>88.908323260000003</v>
      </c>
      <c r="H140" s="5">
        <f t="shared" si="113"/>
        <v>-174.34310459</v>
      </c>
      <c r="I140" s="50">
        <f t="shared" ref="I140" si="114">SUM(I141+I142+I143)+I146</f>
        <v>32905.294079059997</v>
      </c>
    </row>
    <row r="141" spans="1:9" ht="12.75" customHeight="1" x14ac:dyDescent="0.2">
      <c r="A141" s="21" t="s">
        <v>98</v>
      </c>
      <c r="B141" s="5">
        <v>1007.8238583300001</v>
      </c>
      <c r="C141" s="5">
        <v>-6.5647412200000002</v>
      </c>
      <c r="D141" s="5">
        <v>0</v>
      </c>
      <c r="E141" s="5">
        <f>SUM(B141+C141+D141)</f>
        <v>1001.2591171100001</v>
      </c>
      <c r="F141" s="5">
        <f t="shared" ref="F141:F142" si="115">SUM(E141)</f>
        <v>1001.2591171100001</v>
      </c>
      <c r="G141" s="5">
        <v>6.4225023999999999</v>
      </c>
      <c r="H141" s="5">
        <v>0</v>
      </c>
      <c r="I141" s="50">
        <f>SUM(F141+G141+H141)</f>
        <v>1007.6816195100001</v>
      </c>
    </row>
    <row r="142" spans="1:9" ht="12.75" customHeight="1" x14ac:dyDescent="0.2">
      <c r="A142" s="21" t="s">
        <v>99</v>
      </c>
      <c r="B142" s="5">
        <v>23031.540275430001</v>
      </c>
      <c r="C142" s="5">
        <v>1661.1</v>
      </c>
      <c r="D142" s="5">
        <v>664.24048669000001</v>
      </c>
      <c r="E142" s="5">
        <f>SUM(B142+C142+D142)</f>
        <v>25356.880762119999</v>
      </c>
      <c r="F142" s="5">
        <f t="shared" si="115"/>
        <v>25356.880762119999</v>
      </c>
      <c r="G142" s="5">
        <v>0</v>
      </c>
      <c r="H142" s="5">
        <v>-174.34310459</v>
      </c>
      <c r="I142" s="50">
        <f>SUM(F142+G142+H142)</f>
        <v>25182.53765753</v>
      </c>
    </row>
    <row r="143" spans="1:9" ht="12.75" customHeight="1" x14ac:dyDescent="0.2">
      <c r="A143" s="21" t="s">
        <v>100</v>
      </c>
      <c r="B143" s="5">
        <f>SUM(B144+B145)</f>
        <v>3138.2556430500013</v>
      </c>
      <c r="C143" s="5">
        <f t="shared" ref="C143:I143" si="116">SUM(C144+C145)</f>
        <v>291.71970884000001</v>
      </c>
      <c r="D143" s="5">
        <f t="shared" si="116"/>
        <v>0</v>
      </c>
      <c r="E143" s="5">
        <f t="shared" si="116"/>
        <v>3429.9753518900015</v>
      </c>
      <c r="F143" s="5">
        <f>SUM(F144+F145)</f>
        <v>3429.9753518900015</v>
      </c>
      <c r="G143" s="5">
        <f t="shared" ref="G143:H143" si="117">SUM(G144+G145)</f>
        <v>92.597024330000011</v>
      </c>
      <c r="H143" s="5">
        <f t="shared" si="117"/>
        <v>0</v>
      </c>
      <c r="I143" s="50">
        <f t="shared" si="116"/>
        <v>3522.5723762200014</v>
      </c>
    </row>
    <row r="144" spans="1:9" ht="12.75" customHeight="1" x14ac:dyDescent="0.2">
      <c r="A144" s="21" t="s">
        <v>63</v>
      </c>
      <c r="B144" s="5">
        <v>3059.4759825199999</v>
      </c>
      <c r="C144" s="5">
        <v>307.09928568999999</v>
      </c>
      <c r="D144" s="5">
        <v>0</v>
      </c>
      <c r="E144" s="5">
        <f>SUM(B144+C144+D144)</f>
        <v>3366.5752682100001</v>
      </c>
      <c r="F144" s="5">
        <f t="shared" ref="F144:F146" si="118">SUM(E144)</f>
        <v>3366.5752682100001</v>
      </c>
      <c r="G144" s="5">
        <v>110.22512514</v>
      </c>
      <c r="H144" s="5">
        <v>0</v>
      </c>
      <c r="I144" s="50">
        <f>SUM(F144+G144+H144)</f>
        <v>3476.8003933499999</v>
      </c>
    </row>
    <row r="145" spans="1:9" ht="12.75" customHeight="1" x14ac:dyDescent="0.2">
      <c r="A145" s="21" t="s">
        <v>64</v>
      </c>
      <c r="B145" s="5">
        <v>78.779660530001351</v>
      </c>
      <c r="C145" s="5">
        <v>-15.379576849999999</v>
      </c>
      <c r="D145" s="5">
        <v>0</v>
      </c>
      <c r="E145" s="5">
        <f>SUM(B145+C145+D145)</f>
        <v>63.400083680001352</v>
      </c>
      <c r="F145" s="5">
        <f t="shared" si="118"/>
        <v>63.400083680001352</v>
      </c>
      <c r="G145" s="5">
        <v>-17.628100809999999</v>
      </c>
      <c r="H145" s="5">
        <v>0</v>
      </c>
      <c r="I145" s="50">
        <f>SUM(F145+G145+H145)</f>
        <v>45.771982870001352</v>
      </c>
    </row>
    <row r="146" spans="1:9" ht="12.75" customHeight="1" x14ac:dyDescent="0.2">
      <c r="A146" s="21" t="s">
        <v>101</v>
      </c>
      <c r="B146" s="6">
        <v>3209.7156600499993</v>
      </c>
      <c r="C146" s="6">
        <v>-7.1020307799999998</v>
      </c>
      <c r="D146" s="6">
        <v>0</v>
      </c>
      <c r="E146" s="5">
        <f>SUM(B146+C146+D146)</f>
        <v>3202.6136292699994</v>
      </c>
      <c r="F146" s="5">
        <f t="shared" si="118"/>
        <v>3202.6136292699994</v>
      </c>
      <c r="G146" s="6">
        <v>-10.11120347</v>
      </c>
      <c r="H146" s="6">
        <v>0</v>
      </c>
      <c r="I146" s="50">
        <f>SUM(F146+G146+H146)</f>
        <v>3192.5024257999994</v>
      </c>
    </row>
    <row r="147" spans="1:9" ht="12.75" customHeight="1" x14ac:dyDescent="0.2">
      <c r="A147" s="21" t="s">
        <v>153</v>
      </c>
      <c r="B147" s="6"/>
      <c r="C147" s="6"/>
      <c r="D147" s="6"/>
      <c r="E147" s="5"/>
      <c r="F147" s="6"/>
      <c r="G147" s="6"/>
      <c r="H147" s="6"/>
      <c r="I147" s="50"/>
    </row>
    <row r="148" spans="1:9" ht="12.75" customHeight="1" x14ac:dyDescent="0.2">
      <c r="A148" s="20" t="s">
        <v>102</v>
      </c>
      <c r="B148" s="5">
        <f>SUM(B149+B150+B151)+B154</f>
        <v>1028.0090528100004</v>
      </c>
      <c r="C148" s="5">
        <f t="shared" ref="C148:D148" si="119">SUM(C149+C150+C151)+C154</f>
        <v>-80.637863759999988</v>
      </c>
      <c r="D148" s="5">
        <f t="shared" si="119"/>
        <v>0</v>
      </c>
      <c r="E148" s="5">
        <f t="shared" ref="E148" si="120">SUM(E149+E150+E151)+E154</f>
        <v>947.37118905000023</v>
      </c>
      <c r="F148" s="5">
        <f>SUM(F149+F150+F151)+F154</f>
        <v>947.37118905000023</v>
      </c>
      <c r="G148" s="5">
        <f t="shared" ref="G148:H148" si="121">SUM(G149+G150+G151)+G154</f>
        <v>-269.57209753000001</v>
      </c>
      <c r="H148" s="5">
        <f t="shared" si="121"/>
        <v>0</v>
      </c>
      <c r="I148" s="50">
        <f t="shared" ref="I148" si="122">SUM(I149+I150+I151)+I154</f>
        <v>677.79909152000016</v>
      </c>
    </row>
    <row r="149" spans="1:9" ht="12.75" customHeight="1" x14ac:dyDescent="0.2">
      <c r="A149" s="21" t="s">
        <v>98</v>
      </c>
      <c r="B149" s="6">
        <v>0</v>
      </c>
      <c r="C149" s="6">
        <v>0</v>
      </c>
      <c r="D149" s="6">
        <v>0</v>
      </c>
      <c r="E149" s="5">
        <f>SUM(B149+C149+D149)</f>
        <v>0</v>
      </c>
      <c r="F149" s="5">
        <f t="shared" ref="F149:F150" si="123">SUM(E149)</f>
        <v>0</v>
      </c>
      <c r="G149" s="6">
        <v>0</v>
      </c>
      <c r="H149" s="6">
        <v>0</v>
      </c>
      <c r="I149" s="50">
        <f>SUM(F149+G149+H149)</f>
        <v>0</v>
      </c>
    </row>
    <row r="150" spans="1:9" ht="12.75" customHeight="1" x14ac:dyDescent="0.2">
      <c r="A150" s="21" t="s">
        <v>99</v>
      </c>
      <c r="B150" s="6">
        <v>0</v>
      </c>
      <c r="C150" s="6">
        <v>0</v>
      </c>
      <c r="D150" s="6">
        <v>0</v>
      </c>
      <c r="E150" s="5">
        <f>SUM(B150+C150+D150)</f>
        <v>0</v>
      </c>
      <c r="F150" s="5">
        <f t="shared" si="123"/>
        <v>0</v>
      </c>
      <c r="G150" s="6">
        <v>0</v>
      </c>
      <c r="H150" s="6">
        <v>0</v>
      </c>
      <c r="I150" s="50">
        <f>SUM(F150+G150+H150)</f>
        <v>0</v>
      </c>
    </row>
    <row r="151" spans="1:9" ht="12.75" customHeight="1" x14ac:dyDescent="0.2">
      <c r="A151" s="21" t="s">
        <v>100</v>
      </c>
      <c r="B151" s="5">
        <f>SUM(B152+B153)</f>
        <v>1028.0090528100004</v>
      </c>
      <c r="C151" s="5">
        <f t="shared" ref="C151:I151" si="124">SUM(C152+C153)</f>
        <v>-80.637863759999988</v>
      </c>
      <c r="D151" s="5">
        <f t="shared" si="124"/>
        <v>0</v>
      </c>
      <c r="E151" s="5">
        <f t="shared" si="124"/>
        <v>947.37118905000023</v>
      </c>
      <c r="F151" s="5">
        <f>SUM(F152+F153)</f>
        <v>947.37118905000023</v>
      </c>
      <c r="G151" s="5">
        <f t="shared" ref="G151:H151" si="125">SUM(G152+G153)</f>
        <v>-269.57209753000001</v>
      </c>
      <c r="H151" s="5">
        <f t="shared" si="125"/>
        <v>0</v>
      </c>
      <c r="I151" s="50">
        <f t="shared" si="124"/>
        <v>677.79909152000016</v>
      </c>
    </row>
    <row r="152" spans="1:9" ht="12.75" customHeight="1" x14ac:dyDescent="0.2">
      <c r="A152" s="21" t="s">
        <v>63</v>
      </c>
      <c r="B152" s="5">
        <v>994.6266004500003</v>
      </c>
      <c r="C152" s="5">
        <v>-96.383322609999993</v>
      </c>
      <c r="D152" s="5">
        <v>0</v>
      </c>
      <c r="E152" s="5">
        <f>SUM(B152+C152+D152)</f>
        <v>898.24327784000025</v>
      </c>
      <c r="F152" s="5">
        <f t="shared" ref="F152:F154" si="126">SUM(E152)</f>
        <v>898.24327784000025</v>
      </c>
      <c r="G152" s="5">
        <v>-227.49745615</v>
      </c>
      <c r="H152" s="5">
        <v>0</v>
      </c>
      <c r="I152" s="50">
        <f>SUM(F152+G152+H152)</f>
        <v>670.74582169000018</v>
      </c>
    </row>
    <row r="153" spans="1:9" ht="12.75" customHeight="1" x14ac:dyDescent="0.2">
      <c r="A153" s="21" t="s">
        <v>64</v>
      </c>
      <c r="B153" s="5">
        <v>33.382452360000002</v>
      </c>
      <c r="C153" s="5">
        <v>15.74545885</v>
      </c>
      <c r="D153" s="5">
        <v>0</v>
      </c>
      <c r="E153" s="5">
        <f>SUM(B153+C153+D153)</f>
        <v>49.127911210000001</v>
      </c>
      <c r="F153" s="5">
        <f t="shared" si="126"/>
        <v>49.127911210000001</v>
      </c>
      <c r="G153" s="5">
        <v>-42.074641380000003</v>
      </c>
      <c r="H153" s="5">
        <v>0</v>
      </c>
      <c r="I153" s="50">
        <f>SUM(F153+G153+H153)</f>
        <v>7.0532698299999979</v>
      </c>
    </row>
    <row r="154" spans="1:9" ht="12.75" customHeight="1" x14ac:dyDescent="0.2">
      <c r="A154" s="21" t="s">
        <v>101</v>
      </c>
      <c r="B154" s="6">
        <v>0</v>
      </c>
      <c r="C154" s="6">
        <v>0</v>
      </c>
      <c r="D154" s="6">
        <v>0</v>
      </c>
      <c r="E154" s="5">
        <f>SUM(B154+C154+D154)</f>
        <v>0</v>
      </c>
      <c r="F154" s="5">
        <f t="shared" si="126"/>
        <v>0</v>
      </c>
      <c r="G154" s="6">
        <v>0</v>
      </c>
      <c r="H154" s="6">
        <v>0</v>
      </c>
      <c r="I154" s="50">
        <f>SUM(F154+G154+H154)</f>
        <v>0</v>
      </c>
    </row>
    <row r="155" spans="1:9" ht="12.75" customHeight="1" x14ac:dyDescent="0.2">
      <c r="A155" s="20" t="s">
        <v>103</v>
      </c>
      <c r="B155" s="5">
        <f>SUM(B156+B157+B158)+B161</f>
        <v>96.535062709999977</v>
      </c>
      <c r="C155" s="5">
        <f t="shared" ref="C155:D155" si="127">SUM(C156+C157+C158)+C161</f>
        <v>-27.779068220000003</v>
      </c>
      <c r="D155" s="5">
        <f t="shared" si="127"/>
        <v>0</v>
      </c>
      <c r="E155" s="5">
        <f t="shared" ref="E155" si="128">SUM(E156+E157+E158)+E161</f>
        <v>68.755994489999992</v>
      </c>
      <c r="F155" s="5">
        <f>SUM(F156+F157+F158)+F161</f>
        <v>68.755994489999992</v>
      </c>
      <c r="G155" s="5">
        <f t="shared" ref="G155:H155" si="129">SUM(G156+G157+G158)+G161</f>
        <v>6.2263282900000005</v>
      </c>
      <c r="H155" s="5">
        <f t="shared" si="129"/>
        <v>0</v>
      </c>
      <c r="I155" s="50">
        <f t="shared" ref="I155" si="130">SUM(I156+I157+I158)+I161</f>
        <v>74.982322780000004</v>
      </c>
    </row>
    <row r="156" spans="1:9" ht="12.75" customHeight="1" x14ac:dyDescent="0.2">
      <c r="A156" s="21" t="s">
        <v>98</v>
      </c>
      <c r="B156" s="6">
        <v>0</v>
      </c>
      <c r="C156" s="6">
        <v>0</v>
      </c>
      <c r="D156" s="6">
        <v>0</v>
      </c>
      <c r="E156" s="5">
        <f>SUM(B156+C156+D156)</f>
        <v>0</v>
      </c>
      <c r="F156" s="5">
        <f t="shared" ref="F156:F157" si="131">SUM(E156)</f>
        <v>0</v>
      </c>
      <c r="G156" s="6">
        <v>0</v>
      </c>
      <c r="H156" s="6">
        <v>0</v>
      </c>
      <c r="I156" s="50">
        <f>SUM(F156+G156+H156)</f>
        <v>0</v>
      </c>
    </row>
    <row r="157" spans="1:9" ht="12.75" customHeight="1" x14ac:dyDescent="0.2">
      <c r="A157" s="21" t="s">
        <v>99</v>
      </c>
      <c r="B157" s="6">
        <v>10.968728680000002</v>
      </c>
      <c r="C157" s="6">
        <v>-7.3590150000000003</v>
      </c>
      <c r="D157" s="6">
        <v>0</v>
      </c>
      <c r="E157" s="5">
        <f>SUM(B157+C157+D157)</f>
        <v>3.6097136800000014</v>
      </c>
      <c r="F157" s="5">
        <f t="shared" si="131"/>
        <v>3.6097136800000014</v>
      </c>
      <c r="G157" s="6">
        <v>-1.03431323</v>
      </c>
      <c r="H157" s="6">
        <v>0</v>
      </c>
      <c r="I157" s="50">
        <f>SUM(F157+G157+H157)</f>
        <v>2.5754004500000014</v>
      </c>
    </row>
    <row r="158" spans="1:9" ht="12.75" customHeight="1" x14ac:dyDescent="0.2">
      <c r="A158" s="21" t="s">
        <v>100</v>
      </c>
      <c r="B158" s="5">
        <f>SUM(B159+B160)</f>
        <v>82.317434029999987</v>
      </c>
      <c r="C158" s="5">
        <f t="shared" ref="C158:I158" si="132">SUM(C159+C160)</f>
        <v>-20.724053220000002</v>
      </c>
      <c r="D158" s="5">
        <f t="shared" si="132"/>
        <v>0</v>
      </c>
      <c r="E158" s="5">
        <f t="shared" si="132"/>
        <v>61.593380809999999</v>
      </c>
      <c r="F158" s="5">
        <f>SUM(F159+F160)</f>
        <v>61.593380809999999</v>
      </c>
      <c r="G158" s="5">
        <f t="shared" ref="G158:H158" si="133">SUM(G159+G160)</f>
        <v>7.5353415200000002</v>
      </c>
      <c r="H158" s="5">
        <f t="shared" si="133"/>
        <v>0</v>
      </c>
      <c r="I158" s="50">
        <f t="shared" si="132"/>
        <v>69.128722330000002</v>
      </c>
    </row>
    <row r="159" spans="1:9" ht="12.75" customHeight="1" x14ac:dyDescent="0.2">
      <c r="A159" s="21" t="s">
        <v>63</v>
      </c>
      <c r="B159" s="5">
        <v>81.382934109999994</v>
      </c>
      <c r="C159" s="5">
        <v>-23.401266400000001</v>
      </c>
      <c r="D159" s="5">
        <v>0</v>
      </c>
      <c r="E159" s="5">
        <f>SUM(B159+C159+D159)</f>
        <v>57.981667709999996</v>
      </c>
      <c r="F159" s="5">
        <f t="shared" ref="F159:F161" si="134">SUM(E159)</f>
        <v>57.981667709999996</v>
      </c>
      <c r="G159" s="5">
        <v>7.11511169</v>
      </c>
      <c r="H159" s="5">
        <v>0</v>
      </c>
      <c r="I159" s="50">
        <f>SUM(F159+G159+H159)</f>
        <v>65.096779400000003</v>
      </c>
    </row>
    <row r="160" spans="1:9" ht="12.75" customHeight="1" x14ac:dyDescent="0.2">
      <c r="A160" s="21" t="s">
        <v>64</v>
      </c>
      <c r="B160" s="5">
        <v>0.93449992000000004</v>
      </c>
      <c r="C160" s="5">
        <v>2.6772131799999999</v>
      </c>
      <c r="D160" s="5">
        <v>0</v>
      </c>
      <c r="E160" s="5">
        <f>SUM(B160+C160+D160)</f>
        <v>3.6117130999999998</v>
      </c>
      <c r="F160" s="5">
        <f t="shared" si="134"/>
        <v>3.6117130999999998</v>
      </c>
      <c r="G160" s="5">
        <v>0.42022983000000003</v>
      </c>
      <c r="H160" s="5">
        <v>0</v>
      </c>
      <c r="I160" s="50">
        <f>SUM(F160+G160+H160)</f>
        <v>4.0319429299999996</v>
      </c>
    </row>
    <row r="161" spans="1:9" ht="12.75" customHeight="1" x14ac:dyDescent="0.2">
      <c r="A161" s="21" t="s">
        <v>101</v>
      </c>
      <c r="B161" s="5">
        <v>3.248899999999999</v>
      </c>
      <c r="C161" s="5">
        <v>0.30399999999999999</v>
      </c>
      <c r="D161" s="5">
        <v>0</v>
      </c>
      <c r="E161" s="5">
        <f>SUM(B161+C161+D161)</f>
        <v>3.5528999999999988</v>
      </c>
      <c r="F161" s="5">
        <f t="shared" si="134"/>
        <v>3.5528999999999988</v>
      </c>
      <c r="G161" s="5">
        <v>-0.27469999999999983</v>
      </c>
      <c r="H161" s="5">
        <v>0</v>
      </c>
      <c r="I161" s="50">
        <f>SUM(F161+G161+H161)</f>
        <v>3.2781999999999991</v>
      </c>
    </row>
    <row r="162" spans="1:9" ht="14.1" customHeight="1" x14ac:dyDescent="0.2">
      <c r="A162" s="20" t="s">
        <v>104</v>
      </c>
      <c r="B162" s="48">
        <f t="shared" ref="B162:I162" si="135">SUM(B163+B176+B200+B211)</f>
        <v>72024.087604989996</v>
      </c>
      <c r="C162" s="48">
        <f t="shared" si="135"/>
        <v>759.55749189000005</v>
      </c>
      <c r="D162" s="48">
        <f t="shared" si="135"/>
        <v>11.617046731999999</v>
      </c>
      <c r="E162" s="48">
        <f t="shared" si="135"/>
        <v>72795.26214361201</v>
      </c>
      <c r="F162" s="48">
        <f t="shared" si="135"/>
        <v>72795.26214361201</v>
      </c>
      <c r="G162" s="48">
        <f t="shared" si="135"/>
        <v>1549.1161010800001</v>
      </c>
      <c r="H162" s="48">
        <f t="shared" si="135"/>
        <v>-30.539641230000001</v>
      </c>
      <c r="I162" s="49">
        <f t="shared" si="135"/>
        <v>74313.838603462005</v>
      </c>
    </row>
    <row r="163" spans="1:9" ht="12.95" customHeight="1" x14ac:dyDescent="0.2">
      <c r="A163" s="20" t="s">
        <v>105</v>
      </c>
      <c r="B163" s="48">
        <f>SUM(B164+B165)</f>
        <v>5660.4225233699999</v>
      </c>
      <c r="C163" s="48">
        <f t="shared" ref="C163:I163" si="136">SUM(C164+C165)</f>
        <v>-204.37419013000002</v>
      </c>
      <c r="D163" s="48">
        <f t="shared" si="136"/>
        <v>0</v>
      </c>
      <c r="E163" s="48">
        <f t="shared" si="136"/>
        <v>5456.0483332400008</v>
      </c>
      <c r="F163" s="48">
        <f>SUM(F164+F165)</f>
        <v>5456.0483332400008</v>
      </c>
      <c r="G163" s="48">
        <f t="shared" ref="G163:H163" si="137">SUM(G164+G165)</f>
        <v>50.820417169999999</v>
      </c>
      <c r="H163" s="48">
        <f t="shared" si="137"/>
        <v>0</v>
      </c>
      <c r="I163" s="49">
        <f t="shared" si="136"/>
        <v>5506.8687504100008</v>
      </c>
    </row>
    <row r="164" spans="1:9" ht="12.75" customHeight="1" x14ac:dyDescent="0.2">
      <c r="A164" s="20" t="s">
        <v>106</v>
      </c>
      <c r="B164" s="6">
        <v>0</v>
      </c>
      <c r="C164" s="6">
        <v>0</v>
      </c>
      <c r="D164" s="6">
        <v>0</v>
      </c>
      <c r="E164" s="5">
        <f>SUM(B164+C164+D164)</f>
        <v>0</v>
      </c>
      <c r="F164" s="5">
        <f>SUM(E164)</f>
        <v>0</v>
      </c>
      <c r="G164" s="6">
        <v>0</v>
      </c>
      <c r="H164" s="6">
        <v>0</v>
      </c>
      <c r="I164" s="50">
        <f>SUM(F164+G164+H164)</f>
        <v>0</v>
      </c>
    </row>
    <row r="165" spans="1:9" ht="12.75" customHeight="1" x14ac:dyDescent="0.2">
      <c r="A165" s="20" t="s">
        <v>107</v>
      </c>
      <c r="B165" s="5">
        <f>SUM(B166+B171)</f>
        <v>5660.4225233699999</v>
      </c>
      <c r="C165" s="5">
        <f t="shared" ref="C165:I165" si="138">SUM(C166+C171)</f>
        <v>-204.37419013000002</v>
      </c>
      <c r="D165" s="5">
        <f t="shared" si="138"/>
        <v>0</v>
      </c>
      <c r="E165" s="5">
        <f t="shared" si="138"/>
        <v>5456.0483332400008</v>
      </c>
      <c r="F165" s="5">
        <f>SUM(F166+F171)</f>
        <v>5456.0483332400008</v>
      </c>
      <c r="G165" s="5">
        <f t="shared" ref="G165:H165" si="139">SUM(G166+G171)</f>
        <v>50.820417169999999</v>
      </c>
      <c r="H165" s="5">
        <f t="shared" si="139"/>
        <v>0</v>
      </c>
      <c r="I165" s="50">
        <f t="shared" si="138"/>
        <v>5506.8687504100008</v>
      </c>
    </row>
    <row r="166" spans="1:9" ht="12.75" customHeight="1" x14ac:dyDescent="0.2">
      <c r="A166" s="20" t="s">
        <v>108</v>
      </c>
      <c r="B166" s="5">
        <f>SUM(B167+B168+B169+B170)</f>
        <v>1818.5258903100002</v>
      </c>
      <c r="C166" s="5">
        <f t="shared" ref="C166:I166" si="140">SUM(C167+C168+C169+C170)</f>
        <v>-95.109323340000003</v>
      </c>
      <c r="D166" s="5">
        <f t="shared" si="140"/>
        <v>0</v>
      </c>
      <c r="E166" s="5">
        <f t="shared" si="140"/>
        <v>1723.4165669700003</v>
      </c>
      <c r="F166" s="5">
        <f>SUM(F167+F168+F169+F170)</f>
        <v>1723.4165669700003</v>
      </c>
      <c r="G166" s="5">
        <f t="shared" ref="G166:H166" si="141">SUM(G167+G168+G169+G170)</f>
        <v>0.89053668999999935</v>
      </c>
      <c r="H166" s="5">
        <f t="shared" si="141"/>
        <v>0</v>
      </c>
      <c r="I166" s="50">
        <f t="shared" si="140"/>
        <v>1724.3071036600004</v>
      </c>
    </row>
    <row r="167" spans="1:9" ht="12.75" customHeight="1" x14ac:dyDescent="0.2">
      <c r="A167" s="21" t="s">
        <v>109</v>
      </c>
      <c r="B167" s="5">
        <v>721.87469148000025</v>
      </c>
      <c r="C167" s="5">
        <v>-30.899291689999998</v>
      </c>
      <c r="D167" s="5">
        <v>0</v>
      </c>
      <c r="E167" s="5">
        <f>SUM(B167+C167+D167)</f>
        <v>690.97539979000021</v>
      </c>
      <c r="F167" s="5">
        <f t="shared" ref="F167:F170" si="142">SUM(E167)</f>
        <v>690.97539979000021</v>
      </c>
      <c r="G167" s="5">
        <v>5.1659606900000004</v>
      </c>
      <c r="H167" s="5">
        <v>0</v>
      </c>
      <c r="I167" s="50">
        <f>SUM(F167+G167+H167)</f>
        <v>696.14136048000023</v>
      </c>
    </row>
    <row r="168" spans="1:9" ht="12.75" customHeight="1" x14ac:dyDescent="0.2">
      <c r="A168" s="21" t="s">
        <v>113</v>
      </c>
      <c r="B168" s="6">
        <v>0</v>
      </c>
      <c r="C168" s="6">
        <v>0</v>
      </c>
      <c r="D168" s="6">
        <v>0</v>
      </c>
      <c r="E168" s="5">
        <f>SUM(B168+C168+D168)</f>
        <v>0</v>
      </c>
      <c r="F168" s="5">
        <f t="shared" si="142"/>
        <v>0</v>
      </c>
      <c r="G168" s="6">
        <v>0</v>
      </c>
      <c r="H168" s="6">
        <v>0</v>
      </c>
      <c r="I168" s="50">
        <f>SUM(F168+G168+H168)</f>
        <v>0</v>
      </c>
    </row>
    <row r="169" spans="1:9" ht="12.75" customHeight="1" x14ac:dyDescent="0.2">
      <c r="A169" s="21" t="s">
        <v>110</v>
      </c>
      <c r="B169" s="5">
        <v>782.15130921000002</v>
      </c>
      <c r="C169" s="5">
        <v>-69.610432180000004</v>
      </c>
      <c r="D169" s="5">
        <v>0</v>
      </c>
      <c r="E169" s="5">
        <f>SUM(B169+C169+D169)</f>
        <v>712.54087703000005</v>
      </c>
      <c r="F169" s="5">
        <f t="shared" si="142"/>
        <v>712.54087703000005</v>
      </c>
      <c r="G169" s="5">
        <v>-9.7298285300000007</v>
      </c>
      <c r="H169" s="5">
        <v>0</v>
      </c>
      <c r="I169" s="50">
        <f>SUM(F169+G169+H169)</f>
        <v>702.81104850000008</v>
      </c>
    </row>
    <row r="170" spans="1:9" ht="12.75" customHeight="1" x14ac:dyDescent="0.2">
      <c r="A170" s="21" t="s">
        <v>111</v>
      </c>
      <c r="B170" s="5">
        <v>314.49988962000009</v>
      </c>
      <c r="C170" s="5">
        <v>5.4004005299999998</v>
      </c>
      <c r="D170" s="5">
        <v>0</v>
      </c>
      <c r="E170" s="5">
        <f>SUM(B170+C170+D170)</f>
        <v>319.9002901500001</v>
      </c>
      <c r="F170" s="5">
        <f t="shared" si="142"/>
        <v>319.9002901500001</v>
      </c>
      <c r="G170" s="5">
        <v>5.4544045299999997</v>
      </c>
      <c r="H170" s="5">
        <v>0</v>
      </c>
      <c r="I170" s="50">
        <f>SUM(F170+G170+H170)</f>
        <v>325.35469468000008</v>
      </c>
    </row>
    <row r="171" spans="1:9" ht="12.75" customHeight="1" x14ac:dyDescent="0.2">
      <c r="A171" s="20" t="s">
        <v>112</v>
      </c>
      <c r="B171" s="5">
        <f>SUM(B172+B173+B174+B175)</f>
        <v>3841.8966330600001</v>
      </c>
      <c r="C171" s="5">
        <f t="shared" ref="C171:I171" si="143">SUM(C172+C173+C174+C175)</f>
        <v>-109.26486679000001</v>
      </c>
      <c r="D171" s="5">
        <f t="shared" si="143"/>
        <v>0</v>
      </c>
      <c r="E171" s="5">
        <f t="shared" si="143"/>
        <v>3732.6317662700003</v>
      </c>
      <c r="F171" s="5">
        <f>SUM(F172+F173+F174+F175)</f>
        <v>3732.6317662700003</v>
      </c>
      <c r="G171" s="5">
        <f t="shared" ref="G171:H171" si="144">SUM(G172+G173+G174+G175)</f>
        <v>49.929880480000001</v>
      </c>
      <c r="H171" s="5">
        <f t="shared" si="144"/>
        <v>0</v>
      </c>
      <c r="I171" s="50">
        <f t="shared" si="143"/>
        <v>3782.5616467500004</v>
      </c>
    </row>
    <row r="172" spans="1:9" ht="12.75" customHeight="1" x14ac:dyDescent="0.2">
      <c r="A172" s="21" t="s">
        <v>109</v>
      </c>
      <c r="B172" s="5">
        <v>1077.9445069999999</v>
      </c>
      <c r="C172" s="5">
        <v>-62.103501600000001</v>
      </c>
      <c r="D172" s="5">
        <v>0</v>
      </c>
      <c r="E172" s="5">
        <f>SUM(B172+C172+D172)</f>
        <v>1015.8410054</v>
      </c>
      <c r="F172" s="5">
        <f t="shared" ref="F172:F175" si="145">SUM(E172)</f>
        <v>1015.8410054</v>
      </c>
      <c r="G172" s="5">
        <v>8.6783785899999994</v>
      </c>
      <c r="H172" s="5">
        <v>0</v>
      </c>
      <c r="I172" s="50">
        <f>SUM(F172+G172+H172)</f>
        <v>1024.5193839900001</v>
      </c>
    </row>
    <row r="173" spans="1:9" ht="12.75" customHeight="1" x14ac:dyDescent="0.2">
      <c r="A173" s="21" t="s">
        <v>113</v>
      </c>
      <c r="B173" s="6">
        <v>0</v>
      </c>
      <c r="C173" s="6">
        <v>0</v>
      </c>
      <c r="D173" s="6">
        <v>0</v>
      </c>
      <c r="E173" s="5">
        <f>SUM(B173+C173+D173)</f>
        <v>0</v>
      </c>
      <c r="F173" s="5">
        <f t="shared" si="145"/>
        <v>0</v>
      </c>
      <c r="G173" s="6">
        <v>0</v>
      </c>
      <c r="H173" s="6">
        <v>0</v>
      </c>
      <c r="I173" s="50">
        <f>SUM(F173+G173+H173)</f>
        <v>0</v>
      </c>
    </row>
    <row r="174" spans="1:9" ht="12.75" customHeight="1" x14ac:dyDescent="0.2">
      <c r="A174" s="21" t="s">
        <v>110</v>
      </c>
      <c r="B174" s="5">
        <v>2047.8357082700002</v>
      </c>
      <c r="C174" s="5">
        <v>-53.391855470000003</v>
      </c>
      <c r="D174" s="5">
        <v>0</v>
      </c>
      <c r="E174" s="5">
        <f>SUM(B174+C174+D174)</f>
        <v>1994.4438528000001</v>
      </c>
      <c r="F174" s="5">
        <f t="shared" si="145"/>
        <v>1994.4438528000001</v>
      </c>
      <c r="G174" s="5">
        <v>34.9587067</v>
      </c>
      <c r="H174" s="5">
        <v>0</v>
      </c>
      <c r="I174" s="50">
        <f>SUM(F174+G174+H174)</f>
        <v>2029.4025595000001</v>
      </c>
    </row>
    <row r="175" spans="1:9" ht="12.75" customHeight="1" x14ac:dyDescent="0.2">
      <c r="A175" s="21" t="s">
        <v>111</v>
      </c>
      <c r="B175" s="5">
        <v>716.11641779000001</v>
      </c>
      <c r="C175" s="5">
        <v>6.2304902799999997</v>
      </c>
      <c r="D175" s="5">
        <v>0</v>
      </c>
      <c r="E175" s="5">
        <f>SUM(B175+C175+D175)</f>
        <v>722.34690807000004</v>
      </c>
      <c r="F175" s="5">
        <f t="shared" si="145"/>
        <v>722.34690807000004</v>
      </c>
      <c r="G175" s="5">
        <v>6.2927951899999996</v>
      </c>
      <c r="H175" s="5">
        <v>0</v>
      </c>
      <c r="I175" s="50">
        <f>SUM(F175+G175+H175)</f>
        <v>728.63970326000003</v>
      </c>
    </row>
    <row r="176" spans="1:9" ht="12.95" customHeight="1" x14ac:dyDescent="0.2">
      <c r="A176" s="20" t="s">
        <v>114</v>
      </c>
      <c r="B176" s="48">
        <f t="shared" ref="B176:I176" si="146">SUM(B177+B180+B184+B191)</f>
        <v>26581.355664559997</v>
      </c>
      <c r="C176" s="48">
        <f t="shared" si="146"/>
        <v>-842.96426254000016</v>
      </c>
      <c r="D176" s="48">
        <f t="shared" si="146"/>
        <v>3.5851692419999996</v>
      </c>
      <c r="E176" s="48">
        <f t="shared" si="146"/>
        <v>25741.976571261999</v>
      </c>
      <c r="F176" s="48">
        <f t="shared" si="146"/>
        <v>25741.976571261999</v>
      </c>
      <c r="G176" s="48">
        <f t="shared" si="146"/>
        <v>171.76616540000003</v>
      </c>
      <c r="H176" s="48">
        <f t="shared" si="146"/>
        <v>-22.077982940000002</v>
      </c>
      <c r="I176" s="49">
        <f t="shared" si="146"/>
        <v>25891.664753721998</v>
      </c>
    </row>
    <row r="177" spans="1:9" ht="12.75" customHeight="1" x14ac:dyDescent="0.2">
      <c r="A177" s="20" t="s">
        <v>115</v>
      </c>
      <c r="B177" s="5">
        <f>SUM(B178+B179)</f>
        <v>309.95873748000014</v>
      </c>
      <c r="C177" s="5">
        <f t="shared" ref="C177:I177" si="147">SUM(C178+C179)</f>
        <v>-32.957437149999997</v>
      </c>
      <c r="D177" s="5">
        <f t="shared" si="147"/>
        <v>0</v>
      </c>
      <c r="E177" s="5">
        <f t="shared" si="147"/>
        <v>277.00130033000016</v>
      </c>
      <c r="F177" s="5">
        <f>SUM(F178+F179)</f>
        <v>277.00130033000016</v>
      </c>
      <c r="G177" s="5">
        <f t="shared" ref="G177:H177" si="148">SUM(G178+G179)</f>
        <v>1.84673435</v>
      </c>
      <c r="H177" s="5">
        <f t="shared" si="148"/>
        <v>0</v>
      </c>
      <c r="I177" s="50">
        <f t="shared" si="147"/>
        <v>278.84803468000018</v>
      </c>
    </row>
    <row r="178" spans="1:9" ht="12.75" customHeight="1" x14ac:dyDescent="0.2">
      <c r="A178" s="20" t="s">
        <v>117</v>
      </c>
      <c r="B178" s="6">
        <v>309.95873748000014</v>
      </c>
      <c r="C178" s="6">
        <v>-32.957437149999997</v>
      </c>
      <c r="D178" s="6">
        <v>0</v>
      </c>
      <c r="E178" s="5">
        <f t="shared" ref="E178:E179" si="149">SUM(B178+C178+D178)</f>
        <v>277.00130033000016</v>
      </c>
      <c r="F178" s="5">
        <f t="shared" ref="F178:F179" si="150">SUM(E178)</f>
        <v>277.00130033000016</v>
      </c>
      <c r="G178" s="6">
        <v>1.84673435</v>
      </c>
      <c r="H178" s="6">
        <v>0</v>
      </c>
      <c r="I178" s="50">
        <f>SUM(F178+G178+H178)</f>
        <v>278.84803468000018</v>
      </c>
    </row>
    <row r="179" spans="1:9" ht="12.75" customHeight="1" x14ac:dyDescent="0.2">
      <c r="A179" s="20" t="s">
        <v>118</v>
      </c>
      <c r="B179" s="6">
        <v>0</v>
      </c>
      <c r="C179" s="6">
        <v>0</v>
      </c>
      <c r="D179" s="6">
        <v>0</v>
      </c>
      <c r="E179" s="5">
        <f t="shared" si="149"/>
        <v>0</v>
      </c>
      <c r="F179" s="5">
        <f t="shared" si="150"/>
        <v>0</v>
      </c>
      <c r="G179" s="6">
        <v>0</v>
      </c>
      <c r="H179" s="6">
        <v>0</v>
      </c>
      <c r="I179" s="50">
        <f>SUM(F179+G179+H179)</f>
        <v>0</v>
      </c>
    </row>
    <row r="180" spans="1:9" ht="12.75" customHeight="1" x14ac:dyDescent="0.2">
      <c r="A180" s="20" t="s">
        <v>116</v>
      </c>
      <c r="B180" s="5">
        <f>SUM(B181+B182+B183)</f>
        <v>9814.2476231899982</v>
      </c>
      <c r="C180" s="5">
        <f t="shared" ref="C180:I180" si="151">SUM(C181+C182+C183)</f>
        <v>-26.064899999999994</v>
      </c>
      <c r="D180" s="5">
        <f t="shared" si="151"/>
        <v>3.4979738419999995</v>
      </c>
      <c r="E180" s="5">
        <f t="shared" si="151"/>
        <v>9791.6806970319994</v>
      </c>
      <c r="F180" s="5">
        <f>SUM(F181+F182+F183)</f>
        <v>9791.6806970319994</v>
      </c>
      <c r="G180" s="5">
        <f t="shared" ref="G180:H180" si="152">SUM(G181+G182+G183)</f>
        <v>-114.04900000000001</v>
      </c>
      <c r="H180" s="5">
        <f t="shared" si="152"/>
        <v>-22.089678190000001</v>
      </c>
      <c r="I180" s="50">
        <f t="shared" si="151"/>
        <v>9655.5420188419994</v>
      </c>
    </row>
    <row r="181" spans="1:9" ht="12.75" customHeight="1" x14ac:dyDescent="0.2">
      <c r="A181" s="20" t="s">
        <v>160</v>
      </c>
      <c r="B181" s="5">
        <v>501.46051171999983</v>
      </c>
      <c r="C181" s="5">
        <v>0</v>
      </c>
      <c r="D181" s="5">
        <v>5.5992484810000001</v>
      </c>
      <c r="E181" s="5">
        <f>SUM(B181+C181+D181)</f>
        <v>507.05976020099985</v>
      </c>
      <c r="F181" s="5">
        <f t="shared" ref="F181:F183" si="153">SUM(E181)</f>
        <v>507.05976020099985</v>
      </c>
      <c r="G181" s="5">
        <v>0</v>
      </c>
      <c r="H181" s="5">
        <v>-5.8893844</v>
      </c>
      <c r="I181" s="50">
        <f>SUM(F181+G181+H181)</f>
        <v>501.17037580099986</v>
      </c>
    </row>
    <row r="182" spans="1:9" ht="12.75" customHeight="1" x14ac:dyDescent="0.2">
      <c r="A182" s="20" t="s">
        <v>117</v>
      </c>
      <c r="B182" s="5">
        <v>9312.7871114699992</v>
      </c>
      <c r="C182" s="5">
        <v>-26.064899999999994</v>
      </c>
      <c r="D182" s="5">
        <v>-2.1012746390000006</v>
      </c>
      <c r="E182" s="5">
        <f>SUM(B182+C182+D182)</f>
        <v>9284.6209368309992</v>
      </c>
      <c r="F182" s="5">
        <f t="shared" si="153"/>
        <v>9284.6209368309992</v>
      </c>
      <c r="G182" s="5">
        <v>-114.04900000000001</v>
      </c>
      <c r="H182" s="5">
        <v>-16.20029379</v>
      </c>
      <c r="I182" s="50">
        <f>SUM(F182+G182+H182)</f>
        <v>9154.3716430409986</v>
      </c>
    </row>
    <row r="183" spans="1:9" ht="12.75" customHeight="1" x14ac:dyDescent="0.2">
      <c r="A183" s="20" t="s">
        <v>118</v>
      </c>
      <c r="B183" s="5">
        <v>0</v>
      </c>
      <c r="C183" s="5">
        <v>0</v>
      </c>
      <c r="D183" s="5">
        <v>0</v>
      </c>
      <c r="E183" s="5">
        <f>SUM(B183+C183+D183)</f>
        <v>0</v>
      </c>
      <c r="F183" s="5">
        <f t="shared" si="153"/>
        <v>0</v>
      </c>
      <c r="G183" s="5">
        <v>0</v>
      </c>
      <c r="H183" s="5">
        <v>0</v>
      </c>
      <c r="I183" s="50">
        <f>SUM(F183+G183+H183)</f>
        <v>0</v>
      </c>
    </row>
    <row r="184" spans="1:9" ht="12.75" customHeight="1" x14ac:dyDescent="0.2">
      <c r="A184" s="20" t="s">
        <v>119</v>
      </c>
      <c r="B184" s="5">
        <f>SUM(B185+B188)</f>
        <v>12362.779344049999</v>
      </c>
      <c r="C184" s="5">
        <f t="shared" ref="C184:D184" si="154">SUM(C185+C188)</f>
        <v>-775.31186470000011</v>
      </c>
      <c r="D184" s="5">
        <f t="shared" si="154"/>
        <v>0</v>
      </c>
      <c r="E184" s="5">
        <f>SUM(E185+E188)</f>
        <v>11587.467479349998</v>
      </c>
      <c r="F184" s="5">
        <f>SUM(F185+F188)</f>
        <v>11587.467479349998</v>
      </c>
      <c r="G184" s="5">
        <f t="shared" ref="G184:H184" si="155">SUM(G185+G188)</f>
        <v>138.64371725000001</v>
      </c>
      <c r="H184" s="5">
        <f t="shared" si="155"/>
        <v>0</v>
      </c>
      <c r="I184" s="50">
        <f>SUM(I185+I188)</f>
        <v>11726.111196599997</v>
      </c>
    </row>
    <row r="185" spans="1:9" ht="12.75" customHeight="1" x14ac:dyDescent="0.2">
      <c r="A185" s="20" t="s">
        <v>117</v>
      </c>
      <c r="B185" s="5">
        <f>SUM(B186+B187)</f>
        <v>4556.0177144600011</v>
      </c>
      <c r="C185" s="5">
        <f t="shared" ref="C185:I185" si="156">SUM(C186+C187)</f>
        <v>-303.48161909000004</v>
      </c>
      <c r="D185" s="5">
        <f t="shared" si="156"/>
        <v>0</v>
      </c>
      <c r="E185" s="5">
        <f t="shared" si="156"/>
        <v>4252.536095370001</v>
      </c>
      <c r="F185" s="5">
        <f>SUM(F186+F187)</f>
        <v>4252.536095370001</v>
      </c>
      <c r="G185" s="5">
        <f t="shared" ref="G185:H185" si="157">SUM(G186+G187)</f>
        <v>398.32655435000004</v>
      </c>
      <c r="H185" s="5">
        <f t="shared" si="157"/>
        <v>0</v>
      </c>
      <c r="I185" s="50">
        <f t="shared" si="156"/>
        <v>4650.8626497200003</v>
      </c>
    </row>
    <row r="186" spans="1:9" ht="12.75" customHeight="1" x14ac:dyDescent="0.2">
      <c r="A186" s="21" t="s">
        <v>120</v>
      </c>
      <c r="B186" s="5">
        <v>4546.9356210600008</v>
      </c>
      <c r="C186" s="5">
        <v>-302.89264249000001</v>
      </c>
      <c r="D186" s="5">
        <v>0</v>
      </c>
      <c r="E186" s="5">
        <f>SUM(B186+C186+D186)</f>
        <v>4244.0429785700007</v>
      </c>
      <c r="F186" s="5">
        <f t="shared" ref="F186:F187" si="158">SUM(E186)</f>
        <v>4244.0429785700007</v>
      </c>
      <c r="G186" s="5">
        <v>399.00349698000002</v>
      </c>
      <c r="H186" s="5">
        <v>0</v>
      </c>
      <c r="I186" s="50">
        <f>SUM(F186+G186+H186)</f>
        <v>4643.0464755500007</v>
      </c>
    </row>
    <row r="187" spans="1:9" ht="12.75" customHeight="1" x14ac:dyDescent="0.2">
      <c r="A187" s="21" t="s">
        <v>121</v>
      </c>
      <c r="B187" s="5">
        <v>9.0820933999999998</v>
      </c>
      <c r="C187" s="5">
        <v>-0.58897659999999996</v>
      </c>
      <c r="D187" s="5">
        <v>0</v>
      </c>
      <c r="E187" s="5">
        <f>SUM(B187+C187+D187)</f>
        <v>8.4931167999999992</v>
      </c>
      <c r="F187" s="5">
        <f t="shared" si="158"/>
        <v>8.4931167999999992</v>
      </c>
      <c r="G187" s="5">
        <v>-0.67694262999999999</v>
      </c>
      <c r="H187" s="5">
        <v>0</v>
      </c>
      <c r="I187" s="50">
        <f>SUM(F187+G187+H187)</f>
        <v>7.8161741699999991</v>
      </c>
    </row>
    <row r="188" spans="1:9" ht="12.75" customHeight="1" x14ac:dyDescent="0.2">
      <c r="A188" s="20" t="s">
        <v>118</v>
      </c>
      <c r="B188" s="5">
        <f>SUM(B189+B190)</f>
        <v>7806.761629589997</v>
      </c>
      <c r="C188" s="5">
        <f t="shared" ref="C188:I188" si="159">SUM(C189+C190)</f>
        <v>-471.83024561000002</v>
      </c>
      <c r="D188" s="5">
        <f t="shared" si="159"/>
        <v>0</v>
      </c>
      <c r="E188" s="5">
        <f t="shared" si="159"/>
        <v>7334.931383979997</v>
      </c>
      <c r="F188" s="5">
        <f>SUM(F189+F190)</f>
        <v>7334.931383979997</v>
      </c>
      <c r="G188" s="5">
        <f t="shared" ref="G188:H188" si="160">SUM(G189+G190)</f>
        <v>-259.68283710000003</v>
      </c>
      <c r="H188" s="5">
        <f t="shared" si="160"/>
        <v>0</v>
      </c>
      <c r="I188" s="50">
        <f t="shared" si="159"/>
        <v>7075.2485468799969</v>
      </c>
    </row>
    <row r="189" spans="1:9" ht="12.75" customHeight="1" x14ac:dyDescent="0.2">
      <c r="A189" s="21" t="s">
        <v>120</v>
      </c>
      <c r="B189" s="5">
        <v>7604.261629589997</v>
      </c>
      <c r="C189" s="5">
        <v>-379.33024561000002</v>
      </c>
      <c r="D189" s="5">
        <v>0</v>
      </c>
      <c r="E189" s="5">
        <f>SUM(B189+C189+D189)</f>
        <v>7224.931383979997</v>
      </c>
      <c r="F189" s="5">
        <f t="shared" ref="F189:F190" si="161">SUM(E189)</f>
        <v>7224.931383979997</v>
      </c>
      <c r="G189" s="5">
        <v>-187.1828371</v>
      </c>
      <c r="H189" s="5">
        <v>0</v>
      </c>
      <c r="I189" s="50">
        <f>SUM(F189+G189+H189)</f>
        <v>7037.7485468799969</v>
      </c>
    </row>
    <row r="190" spans="1:9" ht="12.75" customHeight="1" x14ac:dyDescent="0.2">
      <c r="A190" s="21" t="s">
        <v>121</v>
      </c>
      <c r="B190" s="5">
        <v>202.49999999999994</v>
      </c>
      <c r="C190" s="5">
        <v>-92.5</v>
      </c>
      <c r="D190" s="5">
        <v>0</v>
      </c>
      <c r="E190" s="5">
        <f>SUM(B190+C190+D190)</f>
        <v>109.99999999999994</v>
      </c>
      <c r="F190" s="5">
        <f t="shared" si="161"/>
        <v>109.99999999999994</v>
      </c>
      <c r="G190" s="5">
        <v>-72.5</v>
      </c>
      <c r="H190" s="5">
        <v>0</v>
      </c>
      <c r="I190" s="50">
        <f>SUM(F190+G190+H190)</f>
        <v>37.499999999999943</v>
      </c>
    </row>
    <row r="191" spans="1:9" ht="12.75" customHeight="1" x14ac:dyDescent="0.2">
      <c r="A191" s="20" t="s">
        <v>122</v>
      </c>
      <c r="B191" s="5">
        <f>SUM(B192+B195)</f>
        <v>4094.3699598399999</v>
      </c>
      <c r="C191" s="5">
        <f t="shared" ref="C191:I191" si="162">SUM(C192+C195)</f>
        <v>-8.6300606900000005</v>
      </c>
      <c r="D191" s="5">
        <f t="shared" si="162"/>
        <v>8.7195400000000006E-2</v>
      </c>
      <c r="E191" s="5">
        <f t="shared" si="162"/>
        <v>4085.8270945499999</v>
      </c>
      <c r="F191" s="5">
        <f>SUM(F192+F195)</f>
        <v>4085.8270945499999</v>
      </c>
      <c r="G191" s="5">
        <f t="shared" ref="G191:H191" si="163">SUM(G192+G195)</f>
        <v>145.32471380000001</v>
      </c>
      <c r="H191" s="5">
        <f t="shared" si="163"/>
        <v>1.1695250000000001E-2</v>
      </c>
      <c r="I191" s="50">
        <f t="shared" si="162"/>
        <v>4231.1635035999998</v>
      </c>
    </row>
    <row r="192" spans="1:9" ht="12.75" customHeight="1" x14ac:dyDescent="0.2">
      <c r="A192" s="20" t="s">
        <v>117</v>
      </c>
      <c r="B192" s="5">
        <f>SUM(B193+B194)</f>
        <v>2373.5906888900004</v>
      </c>
      <c r="C192" s="5">
        <f t="shared" ref="C192:I192" si="164">SUM(C193+C194)</f>
        <v>-3.1224637600000014</v>
      </c>
      <c r="D192" s="5">
        <f t="shared" si="164"/>
        <v>8.7195400000000006E-2</v>
      </c>
      <c r="E192" s="5">
        <f t="shared" si="164"/>
        <v>2370.5554205300004</v>
      </c>
      <c r="F192" s="5">
        <f>SUM(F193+F194)</f>
        <v>2370.5554205300004</v>
      </c>
      <c r="G192" s="5">
        <f t="shared" ref="G192:H192" si="165">SUM(G193+G194)</f>
        <v>143.18759823000002</v>
      </c>
      <c r="H192" s="5">
        <f t="shared" si="165"/>
        <v>1.1695250000000001E-2</v>
      </c>
      <c r="I192" s="50">
        <f t="shared" si="164"/>
        <v>2513.7547140100005</v>
      </c>
    </row>
    <row r="193" spans="1:9" ht="12.75" customHeight="1" x14ac:dyDescent="0.2">
      <c r="A193" s="21" t="s">
        <v>123</v>
      </c>
      <c r="B193" s="5">
        <v>2361.6913043100003</v>
      </c>
      <c r="C193" s="5">
        <v>-3.1224637600000014</v>
      </c>
      <c r="D193" s="5">
        <v>0</v>
      </c>
      <c r="E193" s="5">
        <f>SUM(B193+C193+D193)</f>
        <v>2358.5688405500005</v>
      </c>
      <c r="F193" s="5">
        <f t="shared" ref="F193:F194" si="166">SUM(E193)</f>
        <v>2358.5688405500005</v>
      </c>
      <c r="G193" s="5">
        <v>144.31049823000001</v>
      </c>
      <c r="H193" s="5">
        <v>0</v>
      </c>
      <c r="I193" s="50">
        <f>SUM(F193+G193+H193)</f>
        <v>2502.8793387800006</v>
      </c>
    </row>
    <row r="194" spans="1:9" ht="12.75" customHeight="1" x14ac:dyDescent="0.2">
      <c r="A194" s="21" t="s">
        <v>124</v>
      </c>
      <c r="B194" s="5">
        <v>11.89938458</v>
      </c>
      <c r="C194" s="5">
        <v>0</v>
      </c>
      <c r="D194" s="5">
        <v>8.7195400000000006E-2</v>
      </c>
      <c r="E194" s="5">
        <f>SUM(B194+C194+D194)</f>
        <v>11.98657998</v>
      </c>
      <c r="F194" s="5">
        <f t="shared" si="166"/>
        <v>11.98657998</v>
      </c>
      <c r="G194" s="5">
        <v>-1.1229</v>
      </c>
      <c r="H194" s="5">
        <v>1.1695250000000001E-2</v>
      </c>
      <c r="I194" s="50">
        <f>SUM(F194+G194+H194)</f>
        <v>10.875375230000001</v>
      </c>
    </row>
    <row r="195" spans="1:9" ht="12.75" customHeight="1" x14ac:dyDescent="0.2">
      <c r="A195" s="20" t="s">
        <v>118</v>
      </c>
      <c r="B195" s="5">
        <f t="shared" ref="B195:I195" si="167">SUM(B196+B197+B198+B199)</f>
        <v>1720.7792709499995</v>
      </c>
      <c r="C195" s="5">
        <f t="shared" si="167"/>
        <v>-5.5075969300000001</v>
      </c>
      <c r="D195" s="5">
        <f t="shared" si="167"/>
        <v>0</v>
      </c>
      <c r="E195" s="5">
        <f t="shared" si="167"/>
        <v>1715.2716740199996</v>
      </c>
      <c r="F195" s="5">
        <f t="shared" si="167"/>
        <v>1715.2716740199996</v>
      </c>
      <c r="G195" s="5">
        <f t="shared" si="167"/>
        <v>2.1371155699999997</v>
      </c>
      <c r="H195" s="5">
        <f t="shared" si="167"/>
        <v>0</v>
      </c>
      <c r="I195" s="50">
        <f t="shared" si="167"/>
        <v>1717.4087895899995</v>
      </c>
    </row>
    <row r="196" spans="1:9" ht="12.75" customHeight="1" x14ac:dyDescent="0.2">
      <c r="A196" s="21" t="s">
        <v>125</v>
      </c>
      <c r="B196" s="5">
        <v>1616.6537732599995</v>
      </c>
      <c r="C196" s="5">
        <v>-5.2416904400000002</v>
      </c>
      <c r="D196" s="5">
        <v>0</v>
      </c>
      <c r="E196" s="5">
        <f>SUM(B196+C196+D196)</f>
        <v>1611.4120828199996</v>
      </c>
      <c r="F196" s="5">
        <f t="shared" ref="F196:F199" si="168">SUM(E196)</f>
        <v>1611.4120828199996</v>
      </c>
      <c r="G196" s="5">
        <v>4.0106155100000001</v>
      </c>
      <c r="H196" s="5">
        <v>0</v>
      </c>
      <c r="I196" s="50">
        <f>SUM(F196+G196+H196)</f>
        <v>1615.4226983299995</v>
      </c>
    </row>
    <row r="197" spans="1:9" ht="12.75" customHeight="1" x14ac:dyDescent="0.2">
      <c r="A197" s="21" t="s">
        <v>126</v>
      </c>
      <c r="B197" s="5">
        <v>0</v>
      </c>
      <c r="C197" s="5">
        <v>0</v>
      </c>
      <c r="D197" s="5">
        <v>0</v>
      </c>
      <c r="E197" s="5">
        <f>SUM(B197+C197+D197)</f>
        <v>0</v>
      </c>
      <c r="F197" s="5">
        <f t="shared" si="168"/>
        <v>0</v>
      </c>
      <c r="G197" s="5">
        <v>0</v>
      </c>
      <c r="H197" s="5">
        <v>0</v>
      </c>
      <c r="I197" s="50">
        <f>SUM(F197+G197+H197)</f>
        <v>0</v>
      </c>
    </row>
    <row r="198" spans="1:9" ht="12.75" customHeight="1" x14ac:dyDescent="0.2">
      <c r="A198" s="21" t="s">
        <v>127</v>
      </c>
      <c r="B198" s="5">
        <v>55.21461549</v>
      </c>
      <c r="C198" s="5">
        <v>-0.65605785999999999</v>
      </c>
      <c r="D198" s="5">
        <v>0</v>
      </c>
      <c r="E198" s="5">
        <f>SUM(B198+C198+D198)</f>
        <v>54.558557630000003</v>
      </c>
      <c r="F198" s="5">
        <f t="shared" si="168"/>
        <v>54.558557630000003</v>
      </c>
      <c r="G198" s="5">
        <v>-2.2675528200000001</v>
      </c>
      <c r="H198" s="5">
        <v>0</v>
      </c>
      <c r="I198" s="50">
        <f>SUM(F198+G198+H198)</f>
        <v>52.291004810000004</v>
      </c>
    </row>
    <row r="199" spans="1:9" ht="12.75" customHeight="1" x14ac:dyDescent="0.2">
      <c r="A199" s="21" t="s">
        <v>123</v>
      </c>
      <c r="B199" s="5">
        <v>48.91088220000001</v>
      </c>
      <c r="C199" s="5">
        <v>0.39015137</v>
      </c>
      <c r="D199" s="5">
        <v>0</v>
      </c>
      <c r="E199" s="5">
        <f>SUM(B199+C199+D199)</f>
        <v>49.301033570000008</v>
      </c>
      <c r="F199" s="5">
        <f t="shared" si="168"/>
        <v>49.301033570000008</v>
      </c>
      <c r="G199" s="5">
        <v>0.39405287999999999</v>
      </c>
      <c r="H199" s="5">
        <v>0</v>
      </c>
      <c r="I199" s="50">
        <f>SUM(F199+G199+H199)</f>
        <v>49.695086450000005</v>
      </c>
    </row>
    <row r="200" spans="1:9" ht="12.95" customHeight="1" x14ac:dyDescent="0.2">
      <c r="A200" s="20" t="s">
        <v>128</v>
      </c>
      <c r="B200" s="48">
        <f>SUM(B201+B202+B203+B210)</f>
        <v>35930.612512120002</v>
      </c>
      <c r="C200" s="48">
        <f t="shared" ref="C200:I200" si="169">SUM(C201+C202+C203+C210)</f>
        <v>1731.8548876600003</v>
      </c>
      <c r="D200" s="48">
        <f t="shared" si="169"/>
        <v>0</v>
      </c>
      <c r="E200" s="48">
        <f t="shared" si="169"/>
        <v>37662.467399780013</v>
      </c>
      <c r="F200" s="48">
        <f>SUM(F201+F202+F203+F210)</f>
        <v>37662.467399780013</v>
      </c>
      <c r="G200" s="48">
        <f t="shared" ref="G200:H200" si="170">SUM(G201+G202+G203+G210)</f>
        <v>1322.2272711600001</v>
      </c>
      <c r="H200" s="48">
        <f t="shared" si="170"/>
        <v>0</v>
      </c>
      <c r="I200" s="49">
        <f t="shared" si="169"/>
        <v>38984.694670940007</v>
      </c>
    </row>
    <row r="201" spans="1:9" ht="12.75" customHeight="1" x14ac:dyDescent="0.2">
      <c r="A201" s="21" t="s">
        <v>129</v>
      </c>
      <c r="B201" s="5">
        <v>19.290527860000026</v>
      </c>
      <c r="C201" s="5">
        <v>6.9619540000000035E-2</v>
      </c>
      <c r="D201" s="5">
        <v>0</v>
      </c>
      <c r="E201" s="5">
        <f>SUM(B201+C201+D201)</f>
        <v>19.360147400000027</v>
      </c>
      <c r="F201" s="5">
        <f t="shared" ref="F201:F202" si="171">SUM(E201)</f>
        <v>19.360147400000027</v>
      </c>
      <c r="G201" s="5">
        <v>-1.4584658100000001</v>
      </c>
      <c r="H201" s="5">
        <v>0</v>
      </c>
      <c r="I201" s="50">
        <f>SUM(F201+G201+H201)</f>
        <v>17.901681590000027</v>
      </c>
    </row>
    <row r="202" spans="1:9" ht="12.75" customHeight="1" x14ac:dyDescent="0.2">
      <c r="A202" s="21" t="s">
        <v>130</v>
      </c>
      <c r="B202" s="5">
        <v>0</v>
      </c>
      <c r="C202" s="5">
        <v>0</v>
      </c>
      <c r="D202" s="5">
        <v>0</v>
      </c>
      <c r="E202" s="5">
        <f>SUM(B202+C202+D202)</f>
        <v>0</v>
      </c>
      <c r="F202" s="5">
        <f t="shared" si="171"/>
        <v>0</v>
      </c>
      <c r="G202" s="5">
        <v>0</v>
      </c>
      <c r="H202" s="5">
        <v>0</v>
      </c>
      <c r="I202" s="50">
        <f>SUM(F202+G202+H202)</f>
        <v>0</v>
      </c>
    </row>
    <row r="203" spans="1:9" ht="12.75" customHeight="1" x14ac:dyDescent="0.2">
      <c r="A203" s="20" t="s">
        <v>131</v>
      </c>
      <c r="B203" s="5">
        <f>SUM(B204+B207)</f>
        <v>35911.321984260001</v>
      </c>
      <c r="C203" s="5">
        <f t="shared" ref="C203:I203" si="172">SUM(C204+C207)</f>
        <v>1731.7852681200002</v>
      </c>
      <c r="D203" s="5">
        <f t="shared" si="172"/>
        <v>0</v>
      </c>
      <c r="E203" s="5">
        <f t="shared" si="172"/>
        <v>37643.10725238001</v>
      </c>
      <c r="F203" s="5">
        <f>SUM(F204+F207)</f>
        <v>37643.10725238001</v>
      </c>
      <c r="G203" s="5">
        <f t="shared" ref="G203:H203" si="173">SUM(G204+G207)</f>
        <v>1323.6857369700001</v>
      </c>
      <c r="H203" s="5">
        <f t="shared" si="173"/>
        <v>0</v>
      </c>
      <c r="I203" s="50">
        <f t="shared" si="172"/>
        <v>38966.792989350004</v>
      </c>
    </row>
    <row r="204" spans="1:9" ht="12.75" customHeight="1" x14ac:dyDescent="0.2">
      <c r="A204" s="24" t="s">
        <v>132</v>
      </c>
      <c r="B204" s="5">
        <f>SUM(B205+B206)</f>
        <v>23988.325590640001</v>
      </c>
      <c r="C204" s="5">
        <f t="shared" ref="C204:I204" si="174">SUM(C205+C206)</f>
        <v>1351.67625567</v>
      </c>
      <c r="D204" s="5">
        <f t="shared" si="174"/>
        <v>0</v>
      </c>
      <c r="E204" s="5">
        <f t="shared" si="174"/>
        <v>25340.001846310006</v>
      </c>
      <c r="F204" s="5">
        <f>SUM(F205+F206)</f>
        <v>25340.001846310006</v>
      </c>
      <c r="G204" s="5">
        <f t="shared" ref="G204:H204" si="175">SUM(G205+G206)</f>
        <v>1003.45654352</v>
      </c>
      <c r="H204" s="5">
        <f t="shared" si="175"/>
        <v>0</v>
      </c>
      <c r="I204" s="50">
        <f t="shared" si="174"/>
        <v>26343.458389830004</v>
      </c>
    </row>
    <row r="205" spans="1:9" ht="12.75" customHeight="1" x14ac:dyDescent="0.2">
      <c r="A205" s="24" t="s">
        <v>133</v>
      </c>
      <c r="B205" s="5">
        <v>4436.6753952999989</v>
      </c>
      <c r="C205" s="5">
        <v>176.62269022000001</v>
      </c>
      <c r="D205" s="5">
        <v>0</v>
      </c>
      <c r="E205" s="5">
        <f>SUM(B205+C205+D205)</f>
        <v>4613.2980855199985</v>
      </c>
      <c r="F205" s="5">
        <f t="shared" ref="F205:F206" si="176">SUM(E205)</f>
        <v>4613.2980855199985</v>
      </c>
      <c r="G205" s="5">
        <v>41.540565290000004</v>
      </c>
      <c r="H205" s="5">
        <v>0</v>
      </c>
      <c r="I205" s="50">
        <f>SUM(F205+G205+H205)</f>
        <v>4654.8386508099984</v>
      </c>
    </row>
    <row r="206" spans="1:9" ht="12.75" customHeight="1" x14ac:dyDescent="0.2">
      <c r="A206" s="24" t="s">
        <v>134</v>
      </c>
      <c r="B206" s="5">
        <v>19551.650195340004</v>
      </c>
      <c r="C206" s="5">
        <v>1175.05356545</v>
      </c>
      <c r="D206" s="5">
        <v>0</v>
      </c>
      <c r="E206" s="5">
        <f>SUM(B206+C206+D206)</f>
        <v>20726.703760790006</v>
      </c>
      <c r="F206" s="5">
        <f t="shared" si="176"/>
        <v>20726.703760790006</v>
      </c>
      <c r="G206" s="5">
        <v>961.91597822999995</v>
      </c>
      <c r="H206" s="5">
        <v>0</v>
      </c>
      <c r="I206" s="50">
        <f>SUM(F206+G206+H206)</f>
        <v>21688.619739020007</v>
      </c>
    </row>
    <row r="207" spans="1:9" ht="12.75" customHeight="1" x14ac:dyDescent="0.2">
      <c r="A207" s="21" t="s">
        <v>135</v>
      </c>
      <c r="B207" s="5">
        <f>SUM(B208+B209)</f>
        <v>11922.996393620002</v>
      </c>
      <c r="C207" s="5">
        <f t="shared" ref="C207:I207" si="177">SUM(C208+C209)</f>
        <v>380.10901245000002</v>
      </c>
      <c r="D207" s="5">
        <f t="shared" si="177"/>
        <v>0</v>
      </c>
      <c r="E207" s="5">
        <f t="shared" si="177"/>
        <v>12303.105406070001</v>
      </c>
      <c r="F207" s="5">
        <f>SUM(F208+F209)</f>
        <v>12303.105406070001</v>
      </c>
      <c r="G207" s="5">
        <f t="shared" ref="G207:H207" si="178">SUM(G208+G209)</f>
        <v>320.22919345000003</v>
      </c>
      <c r="H207" s="5">
        <f t="shared" si="178"/>
        <v>0</v>
      </c>
      <c r="I207" s="50">
        <f t="shared" si="177"/>
        <v>12623.334599520002</v>
      </c>
    </row>
    <row r="208" spans="1:9" ht="12.75" customHeight="1" x14ac:dyDescent="0.2">
      <c r="A208" s="21" t="s">
        <v>133</v>
      </c>
      <c r="B208" s="5">
        <v>1142.1595209900001</v>
      </c>
      <c r="C208" s="5">
        <v>26.333727629999998</v>
      </c>
      <c r="D208" s="5">
        <v>0</v>
      </c>
      <c r="E208" s="5">
        <f>SUM(B208+C208+D208)</f>
        <v>1168.49324862</v>
      </c>
      <c r="F208" s="5">
        <f t="shared" ref="F208:F210" si="179">SUM(E208)</f>
        <v>1168.49324862</v>
      </c>
      <c r="G208" s="5">
        <v>31.38100184</v>
      </c>
      <c r="H208" s="5">
        <v>0</v>
      </c>
      <c r="I208" s="50">
        <f>SUM(F208+G208+H208)</f>
        <v>1199.87425046</v>
      </c>
    </row>
    <row r="209" spans="1:9" ht="12.75" customHeight="1" x14ac:dyDescent="0.2">
      <c r="A209" s="21" t="s">
        <v>134</v>
      </c>
      <c r="B209" s="5">
        <v>10780.836872630001</v>
      </c>
      <c r="C209" s="5">
        <v>353.77528482000002</v>
      </c>
      <c r="D209" s="5">
        <v>0</v>
      </c>
      <c r="E209" s="5">
        <f>SUM(B209+C209+D209)</f>
        <v>11134.612157450001</v>
      </c>
      <c r="F209" s="5">
        <f t="shared" si="179"/>
        <v>11134.612157450001</v>
      </c>
      <c r="G209" s="5">
        <v>288.84819161000001</v>
      </c>
      <c r="H209" s="5">
        <v>0</v>
      </c>
      <c r="I209" s="50">
        <f>SUM(F209+G209+H209)</f>
        <v>11423.460349060002</v>
      </c>
    </row>
    <row r="210" spans="1:9" ht="12.75" customHeight="1" x14ac:dyDescent="0.2">
      <c r="A210" s="20" t="s">
        <v>136</v>
      </c>
      <c r="B210" s="5">
        <v>0</v>
      </c>
      <c r="C210" s="5">
        <v>0</v>
      </c>
      <c r="D210" s="5">
        <v>0</v>
      </c>
      <c r="E210" s="5">
        <f>SUM(B210+C210+D210)</f>
        <v>0</v>
      </c>
      <c r="F210" s="5">
        <f t="shared" si="179"/>
        <v>0</v>
      </c>
      <c r="G210" s="5">
        <v>0</v>
      </c>
      <c r="H210" s="5">
        <v>0</v>
      </c>
      <c r="I210" s="50">
        <f>SUM(F210+G210+H210)</f>
        <v>0</v>
      </c>
    </row>
    <row r="211" spans="1:9" ht="12.95" customHeight="1" x14ac:dyDescent="0.2">
      <c r="A211" s="20" t="s">
        <v>137</v>
      </c>
      <c r="B211" s="48">
        <f t="shared" ref="B211:I211" si="180">SUM(B212+B217+B222+B228)</f>
        <v>3851.6969049400009</v>
      </c>
      <c r="C211" s="48">
        <f t="shared" si="180"/>
        <v>75.041056899999973</v>
      </c>
      <c r="D211" s="48">
        <f t="shared" si="180"/>
        <v>8.0318774899999994</v>
      </c>
      <c r="E211" s="48">
        <f t="shared" si="180"/>
        <v>3934.7698393300011</v>
      </c>
      <c r="F211" s="48">
        <f t="shared" si="180"/>
        <v>3934.7698393300011</v>
      </c>
      <c r="G211" s="48">
        <f t="shared" si="180"/>
        <v>4.3022473500000036</v>
      </c>
      <c r="H211" s="48">
        <f t="shared" si="180"/>
        <v>-8.4616582900000008</v>
      </c>
      <c r="I211" s="49">
        <f t="shared" si="180"/>
        <v>3930.6104283900013</v>
      </c>
    </row>
    <row r="212" spans="1:9" ht="12.75" customHeight="1" x14ac:dyDescent="0.2">
      <c r="A212" s="20" t="s">
        <v>138</v>
      </c>
      <c r="B212" s="5">
        <f t="shared" ref="B212:I212" si="181">SUM(B213+B214)</f>
        <v>0.19060599</v>
      </c>
      <c r="C212" s="5">
        <f t="shared" si="181"/>
        <v>6.2629169999999998E-2</v>
      </c>
      <c r="D212" s="5">
        <f t="shared" si="181"/>
        <v>0</v>
      </c>
      <c r="E212" s="5">
        <f t="shared" si="181"/>
        <v>0.25323516000000001</v>
      </c>
      <c r="F212" s="5">
        <f t="shared" si="181"/>
        <v>0.25323516000000001</v>
      </c>
      <c r="G212" s="5">
        <f t="shared" si="181"/>
        <v>-6.2853690000000004E-2</v>
      </c>
      <c r="H212" s="5">
        <f t="shared" si="181"/>
        <v>0</v>
      </c>
      <c r="I212" s="50">
        <f t="shared" si="181"/>
        <v>0.19038147</v>
      </c>
    </row>
    <row r="213" spans="1:9" ht="12.75" customHeight="1" x14ac:dyDescent="0.2">
      <c r="A213" s="21" t="s">
        <v>117</v>
      </c>
      <c r="B213" s="5">
        <v>0</v>
      </c>
      <c r="C213" s="5">
        <v>0</v>
      </c>
      <c r="D213" s="5">
        <v>0</v>
      </c>
      <c r="E213" s="5">
        <f>SUM(B213+C213+D213)</f>
        <v>0</v>
      </c>
      <c r="F213" s="5">
        <f>SUM(E213)</f>
        <v>0</v>
      </c>
      <c r="G213" s="5">
        <v>0</v>
      </c>
      <c r="H213" s="5">
        <v>0</v>
      </c>
      <c r="I213" s="50">
        <f>SUM(F213+G213+H213)</f>
        <v>0</v>
      </c>
    </row>
    <row r="214" spans="1:9" ht="12.75" customHeight="1" x14ac:dyDescent="0.2">
      <c r="A214" s="21" t="s">
        <v>118</v>
      </c>
      <c r="B214" s="5">
        <f>SUM(B215)</f>
        <v>0.19060599</v>
      </c>
      <c r="C214" s="5">
        <f t="shared" ref="C214:I214" si="182">SUM(C215)</f>
        <v>6.2629169999999998E-2</v>
      </c>
      <c r="D214" s="5">
        <f t="shared" si="182"/>
        <v>0</v>
      </c>
      <c r="E214" s="5">
        <f t="shared" si="182"/>
        <v>0.25323516000000001</v>
      </c>
      <c r="F214" s="5">
        <f>SUM(F215)</f>
        <v>0.25323516000000001</v>
      </c>
      <c r="G214" s="5">
        <f t="shared" ref="G214:H214" si="183">SUM(G215)</f>
        <v>-6.2853690000000004E-2</v>
      </c>
      <c r="H214" s="5">
        <f t="shared" si="183"/>
        <v>0</v>
      </c>
      <c r="I214" s="50">
        <f t="shared" si="182"/>
        <v>0.19038147</v>
      </c>
    </row>
    <row r="215" spans="1:9" ht="12.75" customHeight="1" x14ac:dyDescent="0.2">
      <c r="A215" s="20" t="s">
        <v>139</v>
      </c>
      <c r="B215" s="6">
        <v>0.19060599</v>
      </c>
      <c r="C215" s="6">
        <v>6.2629169999999998E-2</v>
      </c>
      <c r="D215" s="6">
        <v>0</v>
      </c>
      <c r="E215" s="5">
        <f>SUM(B215+C215+D215)</f>
        <v>0.25323516000000001</v>
      </c>
      <c r="F215" s="5">
        <f>SUM(E215)</f>
        <v>0.25323516000000001</v>
      </c>
      <c r="G215" s="6">
        <v>-6.2853690000000004E-2</v>
      </c>
      <c r="H215" s="6">
        <v>0</v>
      </c>
      <c r="I215" s="50">
        <f>SUM(F215+G215+H215)</f>
        <v>0.19038147</v>
      </c>
    </row>
    <row r="216" spans="1:9" ht="12.75" customHeight="1" x14ac:dyDescent="0.2">
      <c r="A216" s="20" t="s">
        <v>153</v>
      </c>
      <c r="B216" s="6"/>
      <c r="C216" s="6"/>
      <c r="D216" s="6"/>
      <c r="E216" s="5"/>
      <c r="F216" s="6"/>
      <c r="G216" s="6"/>
      <c r="H216" s="6"/>
      <c r="I216" s="50"/>
    </row>
    <row r="217" spans="1:9" ht="12.75" customHeight="1" x14ac:dyDescent="0.2">
      <c r="A217" s="20" t="s">
        <v>140</v>
      </c>
      <c r="B217" s="5">
        <f>SUM(B218+B220)</f>
        <v>892.26024470000004</v>
      </c>
      <c r="C217" s="5">
        <f t="shared" ref="C217:I217" si="184">SUM(C218+C220)</f>
        <v>-91.558009690000006</v>
      </c>
      <c r="D217" s="5">
        <f t="shared" si="184"/>
        <v>8.0318774899999994</v>
      </c>
      <c r="E217" s="5">
        <f t="shared" si="184"/>
        <v>808.73411250000004</v>
      </c>
      <c r="F217" s="5">
        <f>SUM(F218+F220)</f>
        <v>808.73411250000004</v>
      </c>
      <c r="G217" s="5">
        <f t="shared" ref="G217:H217" si="185">SUM(G218+G220)</f>
        <v>8.4699223000000003</v>
      </c>
      <c r="H217" s="5">
        <f t="shared" si="185"/>
        <v>-8.4616582900000008</v>
      </c>
      <c r="I217" s="50">
        <f t="shared" si="184"/>
        <v>808.74237651000021</v>
      </c>
    </row>
    <row r="218" spans="1:9" ht="12.75" customHeight="1" x14ac:dyDescent="0.2">
      <c r="A218" s="21" t="s">
        <v>117</v>
      </c>
      <c r="B218" s="5">
        <f>SUM(B219)</f>
        <v>742.81750083999998</v>
      </c>
      <c r="C218" s="5">
        <f t="shared" ref="C218:I218" si="186">SUM(C219)</f>
        <v>0</v>
      </c>
      <c r="D218" s="5">
        <f t="shared" si="186"/>
        <v>8.0318774899999994</v>
      </c>
      <c r="E218" s="5">
        <f t="shared" si="186"/>
        <v>750.84937833000004</v>
      </c>
      <c r="F218" s="5">
        <f>SUM(F219)</f>
        <v>750.84937833000004</v>
      </c>
      <c r="G218" s="5">
        <f t="shared" ref="G218:H218" si="187">SUM(G219)</f>
        <v>0</v>
      </c>
      <c r="H218" s="5">
        <f t="shared" si="187"/>
        <v>-8.4616582900000008</v>
      </c>
      <c r="I218" s="50">
        <f t="shared" si="186"/>
        <v>742.38772004000009</v>
      </c>
    </row>
    <row r="219" spans="1:9" ht="12.75" customHeight="1" x14ac:dyDescent="0.2">
      <c r="A219" s="20" t="s">
        <v>161</v>
      </c>
      <c r="B219" s="5">
        <v>742.81750083999998</v>
      </c>
      <c r="C219" s="5">
        <v>0</v>
      </c>
      <c r="D219" s="5">
        <v>8.0318774899999994</v>
      </c>
      <c r="E219" s="5">
        <f>SUM(B219+C219+D219)</f>
        <v>750.84937833000004</v>
      </c>
      <c r="F219" s="5">
        <f>SUM(E219)</f>
        <v>750.84937833000004</v>
      </c>
      <c r="G219" s="5">
        <v>0</v>
      </c>
      <c r="H219" s="5">
        <v>-8.4616582900000008</v>
      </c>
      <c r="I219" s="50">
        <f>SUM(F219+G219+H219)</f>
        <v>742.38772004000009</v>
      </c>
    </row>
    <row r="220" spans="1:9" ht="12.75" customHeight="1" x14ac:dyDescent="0.2">
      <c r="A220" s="21" t="s">
        <v>118</v>
      </c>
      <c r="B220" s="5">
        <f>SUM(B221)</f>
        <v>149.44274386000006</v>
      </c>
      <c r="C220" s="5">
        <f t="shared" ref="C220:I220" si="188">SUM(C221)</f>
        <v>-91.558009690000006</v>
      </c>
      <c r="D220" s="5">
        <f t="shared" si="188"/>
        <v>0</v>
      </c>
      <c r="E220" s="5">
        <f t="shared" si="188"/>
        <v>57.884734170000058</v>
      </c>
      <c r="F220" s="5">
        <f>SUM(F221)</f>
        <v>57.884734170000058</v>
      </c>
      <c r="G220" s="5">
        <f t="shared" ref="G220:H220" si="189">SUM(G221)</f>
        <v>8.4699223000000003</v>
      </c>
      <c r="H220" s="5">
        <f t="shared" si="189"/>
        <v>0</v>
      </c>
      <c r="I220" s="50">
        <f t="shared" si="188"/>
        <v>66.354656470000066</v>
      </c>
    </row>
    <row r="221" spans="1:9" ht="12.75" customHeight="1" x14ac:dyDescent="0.2">
      <c r="A221" s="20" t="s">
        <v>139</v>
      </c>
      <c r="B221" s="5">
        <v>149.44274386000006</v>
      </c>
      <c r="C221" s="5">
        <v>-91.558009690000006</v>
      </c>
      <c r="D221" s="5">
        <v>0</v>
      </c>
      <c r="E221" s="5">
        <f>SUM(B221+C221+D221)</f>
        <v>57.884734170000058</v>
      </c>
      <c r="F221" s="5">
        <f>SUM(E221)</f>
        <v>57.884734170000058</v>
      </c>
      <c r="G221" s="5">
        <v>8.4699223000000003</v>
      </c>
      <c r="H221" s="5">
        <v>0</v>
      </c>
      <c r="I221" s="50">
        <f>SUM(F221+G221+H221)</f>
        <v>66.354656470000066</v>
      </c>
    </row>
    <row r="222" spans="1:9" ht="12.75" customHeight="1" x14ac:dyDescent="0.2">
      <c r="A222" s="20" t="s">
        <v>141</v>
      </c>
      <c r="B222" s="5">
        <f>SUM(B223+B224)</f>
        <v>587.77752940000039</v>
      </c>
      <c r="C222" s="5">
        <f t="shared" ref="C222:I222" si="190">SUM(C223+C224)</f>
        <v>135.13246555999999</v>
      </c>
      <c r="D222" s="5">
        <f t="shared" si="190"/>
        <v>0</v>
      </c>
      <c r="E222" s="5">
        <f t="shared" si="190"/>
        <v>722.9099949600004</v>
      </c>
      <c r="F222" s="5">
        <f>SUM(F223+F224)</f>
        <v>722.9099949600004</v>
      </c>
      <c r="G222" s="5">
        <f t="shared" ref="G222:H222" si="191">SUM(G223+G224)</f>
        <v>-0.622472479999999</v>
      </c>
      <c r="H222" s="5">
        <f t="shared" si="191"/>
        <v>0</v>
      </c>
      <c r="I222" s="50">
        <f t="shared" si="190"/>
        <v>722.28752248000035</v>
      </c>
    </row>
    <row r="223" spans="1:9" ht="12.75" customHeight="1" x14ac:dyDescent="0.2">
      <c r="A223" s="21" t="s">
        <v>117</v>
      </c>
      <c r="B223" s="6">
        <v>0</v>
      </c>
      <c r="C223" s="6">
        <v>0</v>
      </c>
      <c r="D223" s="6">
        <v>0</v>
      </c>
      <c r="E223" s="5">
        <f>SUM(B223+C223+D223)</f>
        <v>0</v>
      </c>
      <c r="F223" s="5">
        <f>SUM(E223)</f>
        <v>0</v>
      </c>
      <c r="G223" s="6">
        <v>0</v>
      </c>
      <c r="H223" s="6">
        <v>0</v>
      </c>
      <c r="I223" s="50">
        <f>SUM(F223+G223+H223)</f>
        <v>0</v>
      </c>
    </row>
    <row r="224" spans="1:9" ht="12.75" customHeight="1" x14ac:dyDescent="0.2">
      <c r="A224" s="21" t="s">
        <v>118</v>
      </c>
      <c r="B224" s="5">
        <f>SUM(B225)</f>
        <v>587.77752940000039</v>
      </c>
      <c r="C224" s="5">
        <f t="shared" ref="C224:I224" si="192">SUM(C225)</f>
        <v>135.13246555999999</v>
      </c>
      <c r="D224" s="5">
        <f t="shared" si="192"/>
        <v>0</v>
      </c>
      <c r="E224" s="5">
        <f t="shared" si="192"/>
        <v>722.9099949600004</v>
      </c>
      <c r="F224" s="5">
        <f>SUM(F225)</f>
        <v>722.9099949600004</v>
      </c>
      <c r="G224" s="5">
        <f t="shared" ref="G224:H224" si="193">SUM(G225)</f>
        <v>-0.622472479999999</v>
      </c>
      <c r="H224" s="5">
        <f t="shared" si="193"/>
        <v>0</v>
      </c>
      <c r="I224" s="50">
        <f t="shared" si="192"/>
        <v>722.28752248000035</v>
      </c>
    </row>
    <row r="225" spans="1:9" ht="12.75" customHeight="1" x14ac:dyDescent="0.2">
      <c r="A225" s="20" t="s">
        <v>139</v>
      </c>
      <c r="B225" s="5">
        <f>SUM(B226+B227)</f>
        <v>587.77752940000039</v>
      </c>
      <c r="C225" s="5">
        <f t="shared" ref="C225:I225" si="194">SUM(C226+C227)</f>
        <v>135.13246555999999</v>
      </c>
      <c r="D225" s="5">
        <f t="shared" si="194"/>
        <v>0</v>
      </c>
      <c r="E225" s="5">
        <f t="shared" si="194"/>
        <v>722.9099949600004</v>
      </c>
      <c r="F225" s="5">
        <f>SUM(F226+F227)</f>
        <v>722.9099949600004</v>
      </c>
      <c r="G225" s="5">
        <f t="shared" ref="G225:H225" si="195">SUM(G226+G227)</f>
        <v>-0.622472479999999</v>
      </c>
      <c r="H225" s="5">
        <f t="shared" si="195"/>
        <v>0</v>
      </c>
      <c r="I225" s="50">
        <f t="shared" si="194"/>
        <v>722.28752248000035</v>
      </c>
    </row>
    <row r="226" spans="1:9" ht="12.75" customHeight="1" x14ac:dyDescent="0.2">
      <c r="A226" s="21" t="s">
        <v>142</v>
      </c>
      <c r="B226" s="5">
        <v>471.38619397000036</v>
      </c>
      <c r="C226" s="5">
        <v>-15.415095470000001</v>
      </c>
      <c r="D226" s="5">
        <v>0</v>
      </c>
      <c r="E226" s="5">
        <f>SUM(B226+C226+D226)</f>
        <v>455.97109850000038</v>
      </c>
      <c r="F226" s="5">
        <f t="shared" ref="F226:F227" si="196">SUM(E226)</f>
        <v>455.97109850000038</v>
      </c>
      <c r="G226" s="5">
        <v>130.74651352000001</v>
      </c>
      <c r="H226" s="5">
        <v>0</v>
      </c>
      <c r="I226" s="50">
        <f>SUM(F226+G226+H226)</f>
        <v>586.71761202000039</v>
      </c>
    </row>
    <row r="227" spans="1:9" ht="12.75" customHeight="1" x14ac:dyDescent="0.2">
      <c r="A227" s="21" t="s">
        <v>143</v>
      </c>
      <c r="B227" s="5">
        <v>116.39133542999998</v>
      </c>
      <c r="C227" s="5">
        <v>150.54756103</v>
      </c>
      <c r="D227" s="5">
        <v>0</v>
      </c>
      <c r="E227" s="5">
        <f>SUM(B227+C227+D227)</f>
        <v>266.93889645999997</v>
      </c>
      <c r="F227" s="5">
        <f t="shared" si="196"/>
        <v>266.93889645999997</v>
      </c>
      <c r="G227" s="5">
        <v>-131.36898600000001</v>
      </c>
      <c r="H227" s="5">
        <v>0</v>
      </c>
      <c r="I227" s="50">
        <f>SUM(F227+G227+H227)</f>
        <v>135.56991045999996</v>
      </c>
    </row>
    <row r="228" spans="1:9" ht="12.75" customHeight="1" x14ac:dyDescent="0.2">
      <c r="A228" s="20" t="s">
        <v>144</v>
      </c>
      <c r="B228" s="5">
        <f>SUM(B229+B230)</f>
        <v>2371.4685248500004</v>
      </c>
      <c r="C228" s="5">
        <f t="shared" ref="C228:I228" si="197">SUM(C229+C230)</f>
        <v>31.403971860000002</v>
      </c>
      <c r="D228" s="5">
        <f t="shared" si="197"/>
        <v>0</v>
      </c>
      <c r="E228" s="5">
        <f t="shared" si="197"/>
        <v>2402.8724967100006</v>
      </c>
      <c r="F228" s="5">
        <f>SUM(F229+F230)</f>
        <v>2402.8724967100006</v>
      </c>
      <c r="G228" s="5">
        <f t="shared" ref="G228:H228" si="198">SUM(G229+G230)</f>
        <v>-3.4823487799999975</v>
      </c>
      <c r="H228" s="5">
        <f t="shared" si="198"/>
        <v>0</v>
      </c>
      <c r="I228" s="50">
        <f t="shared" si="197"/>
        <v>2399.3901479300007</v>
      </c>
    </row>
    <row r="229" spans="1:9" ht="12.75" customHeight="1" x14ac:dyDescent="0.2">
      <c r="A229" s="21" t="s">
        <v>117</v>
      </c>
      <c r="B229" s="6">
        <v>0</v>
      </c>
      <c r="C229" s="6">
        <v>0</v>
      </c>
      <c r="D229" s="6">
        <v>0</v>
      </c>
      <c r="E229" s="5">
        <f>SUM(B229+C229+D229)</f>
        <v>0</v>
      </c>
      <c r="F229" s="5">
        <f>SUM(E229)</f>
        <v>0</v>
      </c>
      <c r="G229" s="6">
        <v>0</v>
      </c>
      <c r="H229" s="6">
        <v>0</v>
      </c>
      <c r="I229" s="50">
        <f>SUM(F229+G229+H229)</f>
        <v>0</v>
      </c>
    </row>
    <row r="230" spans="1:9" ht="12.75" customHeight="1" x14ac:dyDescent="0.2">
      <c r="A230" s="21" t="s">
        <v>118</v>
      </c>
      <c r="B230" s="5">
        <f>SUM(B231)</f>
        <v>2371.4685248500004</v>
      </c>
      <c r="C230" s="5">
        <f t="shared" ref="C230:I230" si="199">SUM(C231)</f>
        <v>31.403971860000002</v>
      </c>
      <c r="D230" s="5">
        <f t="shared" si="199"/>
        <v>0</v>
      </c>
      <c r="E230" s="5">
        <f t="shared" si="199"/>
        <v>2402.8724967100006</v>
      </c>
      <c r="F230" s="5">
        <f>SUM(F231)</f>
        <v>2402.8724967100006</v>
      </c>
      <c r="G230" s="5">
        <f t="shared" ref="G230:H230" si="200">SUM(G231)</f>
        <v>-3.4823487799999975</v>
      </c>
      <c r="H230" s="5">
        <f t="shared" si="200"/>
        <v>0</v>
      </c>
      <c r="I230" s="50">
        <f t="shared" si="199"/>
        <v>2399.3901479300007</v>
      </c>
    </row>
    <row r="231" spans="1:9" ht="12.75" customHeight="1" x14ac:dyDescent="0.2">
      <c r="A231" s="20" t="s">
        <v>145</v>
      </c>
      <c r="B231" s="5">
        <f>SUM(B232+B233+B234+B235+B236)</f>
        <v>2371.4685248500004</v>
      </c>
      <c r="C231" s="5">
        <f t="shared" ref="C231:I231" si="201">SUM(C232+C233+C234+C235+C236)</f>
        <v>31.403971860000002</v>
      </c>
      <c r="D231" s="5">
        <f t="shared" si="201"/>
        <v>0</v>
      </c>
      <c r="E231" s="5">
        <f t="shared" si="201"/>
        <v>2402.8724967100006</v>
      </c>
      <c r="F231" s="5">
        <f>SUM(F232+F233+F234+F235+F236)</f>
        <v>2402.8724967100006</v>
      </c>
      <c r="G231" s="5">
        <f t="shared" ref="G231:H231" si="202">SUM(G232+G233+G234+G235+G236)</f>
        <v>-3.4823487799999975</v>
      </c>
      <c r="H231" s="5">
        <f t="shared" si="202"/>
        <v>0</v>
      </c>
      <c r="I231" s="50">
        <f t="shared" si="201"/>
        <v>2399.3901479300007</v>
      </c>
    </row>
    <row r="232" spans="1:9" ht="12.75" customHeight="1" x14ac:dyDescent="0.2">
      <c r="A232" s="21" t="s">
        <v>146</v>
      </c>
      <c r="B232" s="5">
        <v>156.60869999999994</v>
      </c>
      <c r="C232" s="5">
        <v>1.9175</v>
      </c>
      <c r="D232" s="5">
        <v>0</v>
      </c>
      <c r="E232" s="5">
        <f>SUM(B232+C232+D232)</f>
        <v>158.52619999999993</v>
      </c>
      <c r="F232" s="5">
        <f t="shared" ref="F232:F236" si="203">SUM(E232)</f>
        <v>158.52619999999993</v>
      </c>
      <c r="G232" s="5">
        <v>1.9558500000000001</v>
      </c>
      <c r="H232" s="5">
        <v>0</v>
      </c>
      <c r="I232" s="50">
        <f>SUM(F232+G232+H232)</f>
        <v>160.48204999999993</v>
      </c>
    </row>
    <row r="233" spans="1:9" ht="12.75" customHeight="1" x14ac:dyDescent="0.2">
      <c r="A233" s="21" t="s">
        <v>147</v>
      </c>
      <c r="B233" s="5">
        <v>1952.4537813600004</v>
      </c>
      <c r="C233" s="5">
        <v>15.18175098</v>
      </c>
      <c r="D233" s="5">
        <v>0</v>
      </c>
      <c r="E233" s="5">
        <f>SUM(B233+C233+D233)</f>
        <v>1967.6355323400005</v>
      </c>
      <c r="F233" s="5">
        <f t="shared" si="203"/>
        <v>1967.6355323400005</v>
      </c>
      <c r="G233" s="5">
        <v>19.573687880000001</v>
      </c>
      <c r="H233" s="5">
        <v>0</v>
      </c>
      <c r="I233" s="50">
        <f>SUM(F233+G233+H233)</f>
        <v>1987.2092202200006</v>
      </c>
    </row>
    <row r="234" spans="1:9" ht="12.75" customHeight="1" x14ac:dyDescent="0.2">
      <c r="A234" s="21" t="s">
        <v>148</v>
      </c>
      <c r="B234" s="5">
        <v>0</v>
      </c>
      <c r="C234" s="5">
        <v>0</v>
      </c>
      <c r="D234" s="5">
        <v>0</v>
      </c>
      <c r="E234" s="5">
        <f>SUM(B234+C234+D234)</f>
        <v>0</v>
      </c>
      <c r="F234" s="5">
        <f t="shared" si="203"/>
        <v>0</v>
      </c>
      <c r="G234" s="5">
        <v>0</v>
      </c>
      <c r="H234" s="5">
        <v>0</v>
      </c>
      <c r="I234" s="50">
        <f>SUM(F234+G234+H234)</f>
        <v>0</v>
      </c>
    </row>
    <row r="235" spans="1:9" ht="12.75" customHeight="1" x14ac:dyDescent="0.2">
      <c r="A235" s="21" t="s">
        <v>149</v>
      </c>
      <c r="B235" s="5">
        <v>239.18527522000002</v>
      </c>
      <c r="C235" s="5">
        <v>14.14218602</v>
      </c>
      <c r="D235" s="5">
        <v>0</v>
      </c>
      <c r="E235" s="5">
        <f>SUM(B235+C235+D235)</f>
        <v>253.32746124000002</v>
      </c>
      <c r="F235" s="5">
        <f t="shared" si="203"/>
        <v>253.32746124000002</v>
      </c>
      <c r="G235" s="5">
        <v>-25.17604687</v>
      </c>
      <c r="H235" s="5">
        <v>0</v>
      </c>
      <c r="I235" s="50">
        <f>SUM(F235+G235+H235)</f>
        <v>228.15141437000003</v>
      </c>
    </row>
    <row r="236" spans="1:9" ht="12.75" customHeight="1" x14ac:dyDescent="0.2">
      <c r="A236" s="21" t="s">
        <v>150</v>
      </c>
      <c r="B236" s="5">
        <v>23.220768269999997</v>
      </c>
      <c r="C236" s="5">
        <v>0.16253486</v>
      </c>
      <c r="D236" s="5">
        <v>0</v>
      </c>
      <c r="E236" s="5">
        <f>SUM(B236+C236+D236)</f>
        <v>23.383303129999998</v>
      </c>
      <c r="F236" s="5">
        <f t="shared" si="203"/>
        <v>23.383303129999998</v>
      </c>
      <c r="G236" s="5">
        <v>0.16416021</v>
      </c>
      <c r="H236" s="5">
        <v>0</v>
      </c>
      <c r="I236" s="50">
        <f>SUM(F236+G236+H236)</f>
        <v>23.547463339999997</v>
      </c>
    </row>
    <row r="237" spans="1:9" ht="12.75" customHeight="1" x14ac:dyDescent="0.2">
      <c r="A237" s="20" t="s">
        <v>166</v>
      </c>
      <c r="B237" s="48">
        <f t="shared" ref="B237:I237" si="204">SUM(B16-B120)</f>
        <v>-69468.297418059956</v>
      </c>
      <c r="C237" s="48">
        <f t="shared" si="204"/>
        <v>245.81504740999981</v>
      </c>
      <c r="D237" s="48">
        <f t="shared" si="204"/>
        <v>-615.23363150199998</v>
      </c>
      <c r="E237" s="48">
        <f t="shared" si="204"/>
        <v>-69837.716002151981</v>
      </c>
      <c r="F237" s="48">
        <f t="shared" si="204"/>
        <v>-69837.716002151981</v>
      </c>
      <c r="G237" s="48">
        <f t="shared" si="204"/>
        <v>-2777.2207020200003</v>
      </c>
      <c r="H237" s="48">
        <f t="shared" si="204"/>
        <v>209.73316444</v>
      </c>
      <c r="I237" s="49">
        <f t="shared" si="204"/>
        <v>-72405.203539731971</v>
      </c>
    </row>
    <row r="238" spans="1:9" ht="6" customHeight="1" x14ac:dyDescent="0.2">
      <c r="A238" s="25"/>
      <c r="B238" s="12"/>
      <c r="C238" s="12"/>
      <c r="D238" s="12"/>
      <c r="E238" s="12"/>
      <c r="F238" s="12"/>
      <c r="G238" s="12"/>
      <c r="H238" s="12"/>
      <c r="I238" s="18"/>
    </row>
    <row r="239" spans="1:9" ht="6" customHeight="1" x14ac:dyDescent="0.2"/>
    <row r="240" spans="1:9" ht="12.75" customHeight="1" x14ac:dyDescent="0.2">
      <c r="A240" s="13" t="s">
        <v>159</v>
      </c>
    </row>
    <row r="241" spans="1:1" ht="12.75" customHeight="1" x14ac:dyDescent="0.2">
      <c r="A241" s="13" t="s">
        <v>163</v>
      </c>
    </row>
    <row r="242" spans="1:1" ht="12.75" customHeight="1" x14ac:dyDescent="0.2">
      <c r="A242" s="26" t="s">
        <v>158</v>
      </c>
    </row>
    <row r="243" spans="1:1" ht="12.75" customHeight="1" x14ac:dyDescent="0.2">
      <c r="A243" s="13" t="s">
        <v>4</v>
      </c>
    </row>
    <row r="244" spans="1:1" ht="12.75" customHeight="1" x14ac:dyDescent="0.2">
      <c r="A244" s="13"/>
    </row>
  </sheetData>
  <mergeCells count="17">
    <mergeCell ref="G13:G14"/>
    <mergeCell ref="B9:I9"/>
    <mergeCell ref="B10:I10"/>
    <mergeCell ref="B11:I11"/>
    <mergeCell ref="B12:B14"/>
    <mergeCell ref="C12:D12"/>
    <mergeCell ref="E12:E14"/>
    <mergeCell ref="F12:F14"/>
    <mergeCell ref="G12:H12"/>
    <mergeCell ref="I12:I14"/>
    <mergeCell ref="C13:C14"/>
    <mergeCell ref="B8:I8"/>
    <mergeCell ref="A1:I1"/>
    <mergeCell ref="A2:I2"/>
    <mergeCell ref="A3:I3"/>
    <mergeCell ref="A5:I5"/>
    <mergeCell ref="A6:I6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2023-12-29T19:23:22Z</cp:lastPrinted>
  <dcterms:created xsi:type="dcterms:W3CDTF">2018-11-21T20:09:16Z</dcterms:created>
  <dcterms:modified xsi:type="dcterms:W3CDTF">2024-01-22T22:30:20Z</dcterms:modified>
</cp:coreProperties>
</file>